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abian.ladino\Desktop\jefe\COBIENESTAR\"/>
    </mc:Choice>
  </mc:AlternateContent>
  <bookViews>
    <workbookView xWindow="120" yWindow="135" windowWidth="15480" windowHeight="6660" tabRatio="598"/>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78" i="8" l="1"/>
  <c r="D189" i="8" s="1"/>
  <c r="E163" i="8"/>
  <c r="D188" i="8" s="1"/>
  <c r="E188" i="8" s="1"/>
  <c r="M157" i="8"/>
  <c r="L157" i="8"/>
  <c r="A151" i="8"/>
  <c r="A152" i="8" s="1"/>
  <c r="A153" i="8" s="1"/>
  <c r="A154" i="8" s="1"/>
  <c r="A155" i="8" s="1"/>
  <c r="A156" i="8" s="1"/>
  <c r="A150" i="8"/>
  <c r="N149" i="8"/>
  <c r="N157" i="8" s="1"/>
  <c r="K149" i="8"/>
  <c r="K157" i="8" s="1"/>
  <c r="C159" i="8" s="1"/>
  <c r="N61" i="8"/>
  <c r="L61" i="8"/>
  <c r="M54" i="8"/>
  <c r="K54" i="8"/>
  <c r="A54" i="8"/>
  <c r="A55" i="8" s="1"/>
  <c r="A56" i="8" s="1"/>
  <c r="A57" i="8" s="1"/>
  <c r="A58" i="8" s="1"/>
  <c r="A59" i="8" s="1"/>
  <c r="A60" i="8" s="1"/>
  <c r="M53" i="8"/>
  <c r="M61" i="8" s="1"/>
  <c r="C66" i="8" s="1"/>
  <c r="K53" i="8"/>
  <c r="K61" i="8" s="1"/>
  <c r="C65" i="8" s="1"/>
  <c r="D45" i="8"/>
  <c r="E44" i="8"/>
  <c r="C28" i="8"/>
  <c r="C27" i="8"/>
  <c r="C26" i="8"/>
  <c r="C25" i="8"/>
  <c r="C24" i="8"/>
  <c r="E22" i="8"/>
  <c r="E24" i="8" s="1"/>
  <c r="C24" i="10" l="1"/>
  <c r="C23" i="10"/>
  <c r="C13" i="10"/>
  <c r="C14"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<sst xmlns="http://schemas.openxmlformats.org/spreadsheetml/2006/main" count="831" uniqueCount="317">
  <si>
    <t>CARGO</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</si>
  <si>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</si>
  <si>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</si>
  <si>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</si>
  <si>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</si>
  <si>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</si>
  <si>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</si>
  <si>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</si>
  <si>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</si>
  <si>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</si>
  <si>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</si>
  <si>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</si>
  <si>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</si>
  <si>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</si>
  <si>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</si>
  <si>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</si>
  <si>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</si>
  <si>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</si>
  <si>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</si>
  <si>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</si>
  <si>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</si>
  <si>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</si>
  <si>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</si>
  <si>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</si>
  <si>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</si>
  <si>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</si>
  <si>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</si>
  <si>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</si>
  <si>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</si>
  <si>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</si>
  <si>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</si>
  <si>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</si>
  <si>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</si>
  <si>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</si>
  <si>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</si>
  <si>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</si>
  <si>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</si>
  <si>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</si>
  <si>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</si>
  <si>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</si>
  <si>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</si>
  <si>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</si>
  <si>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</si>
  <si>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</si>
  <si>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</si>
  <si>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</si>
  <si>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</si>
  <si>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</si>
  <si>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</si>
  <si>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</si>
  <si>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</si>
  <si>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</si>
  <si>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</si>
  <si>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</si>
  <si>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</si>
  <si>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</si>
  <si>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</si>
  <si>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</si>
  <si>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</si>
  <si>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</si>
  <si>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</si>
  <si>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</si>
  <si>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</si>
  <si>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</si>
  <si>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</si>
  <si>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</si>
  <si>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</si>
  <si>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</si>
  <si>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</si>
  <si>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</si>
  <si>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</si>
  <si>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</si>
  <si>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</si>
  <si>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</si>
  <si>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</si>
  <si>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</si>
  <si>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</si>
  <si>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</si>
  <si>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</si>
  <si>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</si>
  <si>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</si>
  <si>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</si>
  <si>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</si>
  <si>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</si>
  <si>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</si>
  <si>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</si>
  <si>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</si>
  <si>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</si>
  <si>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</si>
  <si>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</si>
  <si>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</si>
  <si>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</si>
  <si>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</si>
  <si>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</si>
  <si>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</si>
  <si>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</si>
  <si>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</si>
  <si>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</si>
  <si>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</si>
  <si>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</si>
  <si>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</si>
  <si>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</si>
  <si>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</si>
  <si>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</si>
  <si>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</si>
  <si>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</si>
  <si>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</si>
  <si>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</si>
  <si>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</si>
  <si>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</si>
  <si>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</si>
  <si>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</si>
  <si>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</si>
  <si>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</si>
  <si>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</si>
  <si>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</si>
  <si>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</si>
  <si>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</si>
  <si>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</si>
  <si>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</si>
  <si>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</si>
  <si>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</si>
  <si>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</si>
  <si>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</si>
  <si>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</si>
  <si>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</si>
  <si>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</si>
  <si>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</si>
  <si>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</si>
  <si>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</si>
  <si>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</si>
  <si>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</si>
  <si>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</si>
  <si>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</si>
  <si>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</si>
  <si>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</si>
  <si>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</si>
  <si>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</si>
  <si>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</si>
  <si>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</si>
  <si>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</si>
  <si>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</si>
  <si>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</si>
  <si>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</si>
  <si>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</si>
  <si>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</si>
  <si>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</si>
  <si>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</si>
  <si>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</si>
  <si>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</si>
  <si>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</si>
  <si>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</si>
  <si>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</si>
  <si>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</si>
  <si>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</si>
  <si>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</si>
  <si>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</si>
  <si>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</si>
  <si>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</si>
  <si>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</si>
  <si>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</si>
  <si>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</si>
  <si>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CARTA DE PRESENTACION DE LA PROPUESTA DONDE SE INDIQUE EL GRUPO POR EL QUE VA A PARTICIPAR FORMATO 1</t>
  </si>
  <si>
    <t>X</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</si>
  <si>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</si>
  <si>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</si>
  <si>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</si>
  <si>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</si>
  <si>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CONSULTA ANTECEDENTES JUDICIALES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</si>
  <si>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</si>
  <si>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</si>
  <si>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</si>
  <si>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</si>
  <si>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</si>
  <si>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N.A.</t>
  </si>
  <si>
    <t>36-38</t>
  </si>
  <si>
    <r>
      <t xml:space="preserve">PROPONENTE No. </t>
    </r>
    <r>
      <rPr>
        <b/>
        <sz val="10"/>
        <color rgb="FFFF0000"/>
        <rFont val="Arial"/>
        <family val="2"/>
      </rPr>
      <t>10</t>
    </r>
    <r>
      <rPr>
        <b/>
        <sz val="10"/>
        <color theme="1"/>
        <rFont val="Arial"/>
        <family val="2"/>
      </rPr>
      <t>.  COOPERATIVA DE BIENESTAR SOCIAL.  COBIENESTAR</t>
    </r>
  </si>
  <si>
    <t>4 A 7</t>
  </si>
  <si>
    <t>GRUPOS 14,15,17,16,11</t>
  </si>
  <si>
    <t>25 A 29</t>
  </si>
  <si>
    <t>9 A 16</t>
  </si>
  <si>
    <t>REGISTRO ÚNICO DE PROPONENTES</t>
  </si>
  <si>
    <t>41-110</t>
  </si>
  <si>
    <t>PODER EN CASO DE QUE EL PROPONENTE ACTÚE A TRAVÉS DE APODERADO</t>
  </si>
  <si>
    <t>40-41</t>
  </si>
  <si>
    <t>RESOLUCION POR LA CUAL EL ICBF OTORGA O RECONOCE PERSONERIA EN LOS CASOS QUE APLIQUE</t>
  </si>
  <si>
    <t>22 A 24</t>
  </si>
  <si>
    <t>Resolución No.05082 DEL 04/08/2014</t>
  </si>
  <si>
    <t xml:space="preserve">
42-44-101075003 por valor de$ 187,005,563,55 grupo 16
42-44-101074993 por valor de$ 137,722,131,95 grupo 17
42-44-101074992 por valor de $ 94,599,129,30  grupo 11
</t>
  </si>
  <si>
    <t>GRUPO  16</t>
  </si>
  <si>
    <t>42-44-101075003 por un valor de $187.005.563,55</t>
  </si>
  <si>
    <t>COOPERATIVA DE BIENESTAR SOCIAL</t>
  </si>
  <si>
    <t>810,000,523-9</t>
  </si>
  <si>
    <t xml:space="preserve">CUMPLE </t>
  </si>
  <si>
    <t>EL PROPONENTE CUMPLE ___X___ NO CUMPLE _______</t>
  </si>
  <si>
    <t>COOPERATIVA DE BIENESTAR SOCIAL COBIENESTAR</t>
  </si>
  <si>
    <t>ICBF REGIONAL CALDAS</t>
  </si>
  <si>
    <t>733-743</t>
  </si>
  <si>
    <t>756-759</t>
  </si>
  <si>
    <t>CDI FAMILIAR ANSERMA</t>
  </si>
  <si>
    <t>CDI - MODALIDAD FAMILIAR</t>
  </si>
  <si>
    <t>ANSERMA</t>
  </si>
  <si>
    <t>N/A</t>
  </si>
  <si>
    <t>NO ADJUNTA FORMATO</t>
  </si>
  <si>
    <t>MUNDOS HERMANOS GRUPO 1</t>
  </si>
  <si>
    <t>MUNDOS HERMANOS GRUPO 2</t>
  </si>
  <si>
    <t>MUNDOS HERMANOS GRUPO 3</t>
  </si>
  <si>
    <t>MUNDOS HERMANOS GRUPO 4</t>
  </si>
  <si>
    <t>MUNDOS HERMANOS GRUPO 5</t>
  </si>
  <si>
    <t xml:space="preserve">MUNDOS HERMANOS GRUPO 6 </t>
  </si>
  <si>
    <t>MUNDOS HERMANOS GRUPO 7</t>
  </si>
  <si>
    <t>MUNDOS HERMANOS GRUPO 8</t>
  </si>
  <si>
    <t>MUNDOS HERMANOS GRUPO 9</t>
  </si>
  <si>
    <t>MUNDOS HERMANOS GRUPO 10</t>
  </si>
  <si>
    <t>MUNDOS HERMANOS GRUPO 11</t>
  </si>
  <si>
    <t>MUNDOS HERMANOS GRUPO 12</t>
  </si>
  <si>
    <t>CDI FAMILIAR RISARALDA</t>
  </si>
  <si>
    <t>RISARALDA</t>
  </si>
  <si>
    <t>CDI FAMILIAR VITERBO</t>
  </si>
  <si>
    <t>VITERBO</t>
  </si>
  <si>
    <t>1/300</t>
  </si>
  <si>
    <t>CLAUDIA MARCELA GALLEGO AGUDELO</t>
  </si>
  <si>
    <t>ADMINISTRADOR PUBLICO</t>
  </si>
  <si>
    <t>ESAP</t>
  </si>
  <si>
    <t>COBIENESTAR</t>
  </si>
  <si>
    <t>27/09/2013-31/12/2013
13/01/2014-A LA FECHA</t>
  </si>
  <si>
    <t>COORDINADOR
COORDINADOR</t>
  </si>
  <si>
    <t>GLORIA DIMELSA RAMIREZ MUÑOZ</t>
  </si>
  <si>
    <t>TRABAJADOR SOCIAL</t>
  </si>
  <si>
    <t>UNIVERSIDAD DE CALDAS</t>
  </si>
  <si>
    <t>ASOCIACION DE PRODUCRORES DE CAFÉ ORGANICO DE ANSERMA
COOPERATIVA DE CAFICULTORES DE ANSERMA
ESAP
ACALDIA DE GUÁTICA
ACALDIA DE GUÁTICA
FIDUCOLDEX
CONFAMILIARES
CONFAMILIARES</t>
  </si>
  <si>
    <t xml:space="preserve">01/03/2005-30/07/2005
01/08/2005-12/09/2006
12/09/2006-01/12/2007
06/04/2009-30/12/2009
02/02/2010-30/12/2010
30/08/2010-02/06/2011
12/06/2011-27/12/2011
01/02/2012-31/12/2012
</t>
  </si>
  <si>
    <t xml:space="preserve">COORDINADOR PROYECTO SOCIAL
(NO ESPECIFÍCA FUNCIONES)
CON FUNCIONES EN LA OFICINA DE GESTION DE PERSONAL
TRABAJADORA SOCIAL
TRABAJADORA SOCIAL
EJECUCION DEL PLAN DE MANEJO SOCIAL
DESARROLLAR ACCIONES FORMATIVAS EN EL ÁREA DE PROMOCION SOCIAL
DESARROLLAR ACCIONES FORMATIVAS EN EL ÁREA DE PROMOCION SOCIAL
</t>
  </si>
  <si>
    <t>NO CUMPLE, PORQUE EN LA EXPERIENCIA QUE ADJUNTA, NO SE EVIDENCIA UN AÑO CON FUNCIONES DE COORDINADOR DE PROYECTOS SOCIALES O EDUCATIVOS DE LA INFANCIA . NO ADJUNTA TARJETA PROFESIONAL</t>
  </si>
  <si>
    <t>ELIANA LORENA RIOS CARDONA</t>
  </si>
  <si>
    <t>HOSPITAL SAN JOSE
CLUB DE PATINAJE RENACER ANSEMA
CLUB DE PATINAJE RENACER ANSEMA</t>
  </si>
  <si>
    <t>17/01/2012-31/12/2012
02/01/2011-31/12/2011
02/01/2013-31/12/2013</t>
  </si>
  <si>
    <t>TRABAJADORA SOCIAL
COORDINADORA DE EL PROGRAMA DE APOYO PSICOSOCIAL
COORDINADORA DE EL PROGRAMA DE APOYO PSICOSOCIAL</t>
  </si>
  <si>
    <t>MONICA ANDREA RAMIREZ FORONDA</t>
  </si>
  <si>
    <t>07/04/2014- A LA FECHA</t>
  </si>
  <si>
    <t>APOYO PSICOSOCIAL</t>
  </si>
  <si>
    <t>NO CUMPLE, PORQUE NO SE EVIDENCIA EXPERIENCIA COMO COORDINADOR, NO ADJUNTA TARJETA PROFESIONAL</t>
  </si>
  <si>
    <t>ALEXANDRA MILENA TORO ARBOLEDA</t>
  </si>
  <si>
    <t>CONFAMILIARES
CONFAMILIARES
CONFAMILIARES
CONFAMILIARES
CONFAMILIARES
CONFAMILIARES
CONFAMILIARES
CONFAMILIARES
CONFAMILIARES
CONFAMILIARES</t>
  </si>
  <si>
    <t>16/03/2009-16/12/2009
25/01/2010-30/07/2010
08/09/2010-30/12/2010
17/01/2011-28/02/2011
09/036/2011-30/06/2011
15/02/2012-31/12/2012
01/01/2013-14/02/2013
15/02/2013-14/02/2014
15/02/2014-31/07/2014
01/08/2014-23/09/2014</t>
  </si>
  <si>
    <t>COGESTOR SOCIAL DE ESTRATEGIA JUNTOS
COGESTOR SOCIAL DE ESTRATEGIA JUNTOS
COGESTOR SOCIAL DE ESTRATEGIA JUNTOS
COGESTOR SOCIAL DE ESTRATEGIA JUNTOS
COGESTOR SOCIAL DE ESTRATEGIA JUNTOS
COGESTOR SOCIAL DE ESTRATEGIA JUNTOS
COGESTOR SOCIAL DE ESTRATEGIA JUNTOS
COGESTOR SOCIAL DE ESTRATEGIA JUNTOS
COGESTOR SOCIAL DE ESTRATEGIA JUNTOS
COGESTOR SOCIAL DE ESTRATEGIA JUNTOS</t>
  </si>
  <si>
    <t xml:space="preserve"> NO CUMPLE PORQUE NO ADJUNTA EXPERCIENCIA DE DESEMPEÑO COMO COORDINADOR, NO ADJUNTA TARJETA PROFESIONAL.</t>
  </si>
  <si>
    <t>DIANA VICTORIA ALZATE MUÑOZ</t>
  </si>
  <si>
    <t>PSICOLOGA</t>
  </si>
  <si>
    <t>UNIVERSIDAD CATOLICA POPULAR DE RISARALDA</t>
  </si>
  <si>
    <t>ICBF REGIONAL RISARALDA</t>
  </si>
  <si>
    <t>(LA FECHA NO ES CLARA EN EL DOCUMENTO)</t>
  </si>
  <si>
    <t>PSICOLOGA DEL PROYECTO DE ORIENTACIÓN PSICOSOCIAL</t>
  </si>
  <si>
    <t xml:space="preserve"> NO CUMPLE PORQUE NO ADJUNTA EXPERCIENCIA DE DESEMPEÑO COMO COORDINADOR</t>
  </si>
  <si>
    <t>YULIETH VANESSA ZULETA SIERRA</t>
  </si>
  <si>
    <t>28/02/20014</t>
  </si>
  <si>
    <t>07/05/2014-A LA FECHA</t>
  </si>
  <si>
    <t>NO CUMPLE PORQUE EL TIEMPO DE LA EXPERIENCIA ADJUNTA ES INFERIOR A 6 MESES, NO ADJUNTA TARJETA PROFESIONAL</t>
  </si>
  <si>
    <t>JENNY FERNANDA HURTADO FRANCO</t>
  </si>
  <si>
    <t>01/07/2014-A LA FECHA</t>
  </si>
  <si>
    <t>JULIAN DARIO JARAMILLO MORALES</t>
  </si>
  <si>
    <t>ESTUDIANTE DE TRABAJO SOCIAL</t>
  </si>
  <si>
    <t>FUNCACION UNIVERSIDAD CLARETIANA</t>
  </si>
  <si>
    <t>(ESTUDIANTE)</t>
  </si>
  <si>
    <t>CONFAMILIARES
CONFAMILIARES
CONFAMILIARES
CONFAMILIARES
CONFAMILIARES
CONFAMILIARES
CONFAMILIARES
CONFAMILIARES</t>
  </si>
  <si>
    <t>04/02/2011-28/02/2011
11/03/2011-30/06/2011
01/07/2011-31/10/2011
01/11/2011-15/12/2011
15/02/2012-31/12/2012
01/01/2013-14/02/2013
15/02/2013-14/02/2014
15/02/2014-31/07/2014</t>
  </si>
  <si>
    <t>COGESTOR TECNICO DE LA ESTRATEGIA JUNTOS
COGESTOR TECNICO DE LA ESTRATEGIA JUNTOS
COGESTOR TECNICO DE LA ESTRATEGIA JUNTOS
COGESTOR TECNICO DE LA ESTRATEGIA JUNTOS
COGESTOR TECNICO DE LA ESTRATEGIA JUNTOS
COGESTOR TECNICO DE LA ESTRATEGIA JUNTOS
COGESTOR TECNICO DE LA ESTRATEGIA JUNTOS
COGESTOR TECNICO DE LA ESTRATEGIA JUNTOS</t>
  </si>
  <si>
    <t>NO CUMPLE, POR QUE EL CERTIFICADO DE ESTUDIOS NO ESPECIFÍCA SI SE ENCUENTTRA EN PERIODO DE PRACTICA O EN LA REALIZACIÓN DE LA TESIS</t>
  </si>
  <si>
    <t>MARGARITA MARIA CUESTAS GONZALEZ</t>
  </si>
  <si>
    <t>FUNDACION FESCO</t>
  </si>
  <si>
    <t>18/02/2013-31/07/2014</t>
  </si>
  <si>
    <t>TRABAJADORA SOCIAL</t>
  </si>
  <si>
    <t>SANDRA PAOLA RESTREPO CARDONA</t>
  </si>
  <si>
    <t>(NO ADJUNTA)</t>
  </si>
  <si>
    <t>HOGAR INFANTIL NIÑA MARIA</t>
  </si>
  <si>
    <t>08/04/2014-A LA FECHA
01/02/2014-20-11/2014</t>
  </si>
  <si>
    <t>SECRETARIA
PRACTICA EN EL ÁREA DE TRABAJO SOCIAL</t>
  </si>
  <si>
    <t xml:space="preserve">NO CUMPLE, PORQUE NO ADJUNTA DIPLOMA DE GRADO, ACTA DE GRADO , O CERTIFICADO DE ESTUDIOS, NO ADJUNTA TARJETA PROFESIONAL
</t>
  </si>
  <si>
    <t>LINA FABIOLA GONZALEZ GONZALEZ</t>
  </si>
  <si>
    <t>UNIVERSIDAD ANTONIO NARIÑO</t>
  </si>
  <si>
    <t>FUNDACION NUTRIENDO CORAZONES
FUNDACION PAVIDER
ICBF REGIONAL VALLE DEL CAUCA
COBIENESTAR
FUNDACION NUTRIENDO CORAZONES</t>
  </si>
  <si>
    <t>01/02/2014-A LA FECHA
16/05/2012-14/12/2012
07/2010-01/12/2011
13/01/2014-31/01/2014
01/07/2014- A LA FECHA</t>
  </si>
  <si>
    <t>PSICOLOGA
PSICOLOGA
PRACTICANTE DE PSICOLOGÍA
APOYO PSICOSOCIAL
PSICOLOGA</t>
  </si>
  <si>
    <t>NO CUMPLE, NO ADJUNTA TARJETA PROFESIONAL</t>
  </si>
  <si>
    <t>ANGELA MARIA FRANCO</t>
  </si>
  <si>
    <t>PROFESIONAL EN DESARROLLO FAMILIAR</t>
  </si>
  <si>
    <t>FANDIS
COOASOBIEN
PMSM
ALCALDIA DE LA DORADA</t>
  </si>
  <si>
    <t>01/11/2013-30/05/2014
04/02/2013-30/12/2013
01/10/2012-31/12/2012
02/01/201-31/12/2012</t>
  </si>
  <si>
    <t>APOYO PSICOSOCIAL
COORDINADORA PEDAGOGICA
PROFESIONAL EN DESARROLLO FAMILIAR
PROFESIONAL EN DESARROLLO FAMILIAR</t>
  </si>
  <si>
    <t>GLORIA ELENA GUARIN FLORES</t>
  </si>
  <si>
    <t>FUNDACION UNIVERSITARIA CLARETIANA</t>
  </si>
  <si>
    <t>NO CUMPLE PORQUE NO ADJUNTA CERTIFICADOS DE PRACTICA.</t>
  </si>
  <si>
    <t>ERIKA JERALDINE HENAO HENAO</t>
  </si>
  <si>
    <t>NO CUMPLE PORQUE NO ADJUNTA EXPERIENCIA LABORAL; NO ADJUNTA TARJETA PROFESIONAL</t>
  </si>
  <si>
    <t>MARTHA ISABEL ALZATE GALVIS</t>
  </si>
  <si>
    <t>UNIVERSIDAD NACIONAL ABIERTA Y A DISTANCIA</t>
  </si>
  <si>
    <t>13/11/2012-31/12/2012
14/07/2013-31/12/2013
13/01/2014- A LA FECHA</t>
  </si>
  <si>
    <t>APOYO PSICOSOCIAL
APOYO PSICOSOCIAL
APOYO PSICOSOCIAL</t>
  </si>
  <si>
    <t>ANGELA PATRICIA GUERRERO ARIAS</t>
  </si>
  <si>
    <t>07/02/2012-30/05/2013
01/06/2013-20/12/2013
13/01/2014-A LA FECHA</t>
  </si>
  <si>
    <t>APOYO PSICOSOCIAL
APOYO PSICOSOCIAL
COORDINADORA DE HOGARES COMUNITARIOS</t>
  </si>
  <si>
    <t>DORACELY MELCHOR RAMIREZ</t>
  </si>
  <si>
    <t>16/10/2012-30/12/2012
14/07/2013-31/12/2013
13/01/2014-A LA FECHA</t>
  </si>
  <si>
    <t>751-752</t>
  </si>
  <si>
    <t>MARIA EUGENIA BERMUDEZ SALAZAR</t>
  </si>
  <si>
    <t>ADMINISTRADOR DE EMPRESAS</t>
  </si>
  <si>
    <t>16/10/2012-30/12/2012
10/01/2013-31/12/2013
13/01/2014-A LA FECHA</t>
  </si>
  <si>
    <t>COORDINADORA MODALIDAD FAMILIAR</t>
  </si>
  <si>
    <t>DIANA PATRICIA ALVAREZ CORRALES</t>
  </si>
  <si>
    <t>LICENCIADA EN EDUCACION AMBIENTAL</t>
  </si>
  <si>
    <t>CORPORACION INTEGRAL PARA LA CULTURA Y EL DESARROLLO HUMANO</t>
  </si>
  <si>
    <t>14/10/2008-12/12/2008
24/03/2009-08/08/2009
16/02/2010-05/03/2010</t>
  </si>
  <si>
    <t>SUBSANAR</t>
  </si>
  <si>
    <t xml:space="preserve">NO PRESENTA CARTA DE COMPROMISO DE DISPONER DEL ESPACIO MODALIDAD FAMILIAR </t>
  </si>
  <si>
    <t>1/1000</t>
  </si>
  <si>
    <t>1/5000</t>
  </si>
  <si>
    <t>NO CUMPLE, NO ADJUNTA TARJETA PROFESIONAL
QUEDA HABILITADA EN CENTRO DE DESARROLLO VERSALLES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</si>
</sst>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b/>
      <sz val="10"/>
      <color rgb="FFFF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4">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7" fillId="7" borderId="33" xfId="0" applyFont="1" applyFill="1" applyBorder="1" applyAlignment="1">
      <alignment vertical="center"/>
    </xf>
    <xf numFmtId="0" fontId="39" fillId="7" borderId="19" xfId="0" applyFont="1" applyFill="1" applyBorder="1" applyAlignment="1">
      <alignment horizontal="center" vertical="center" wrapText="1"/>
    </xf>
    <xf numFmtId="0" fontId="39" fillId="0" borderId="1" xfId="0" applyFont="1" applyBorder="1" applyAlignment="1">
      <alignment horizontal="center" vertical="center"/>
    </xf>
    <xf numFmtId="0" fontId="39" fillId="7" borderId="22" xfId="0" applyFont="1" applyFill="1" applyBorder="1" applyAlignment="1">
      <alignment horizontal="center" vertical="center" wrapText="1"/>
    </xf>
    <xf numFmtId="0" fontId="39" fillId="0" borderId="22"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right" vertical="center"/>
    </xf>
    <xf numFmtId="170" fontId="0" fillId="3" borderId="1" xfId="0" applyNumberFormat="1" applyFill="1" applyBorder="1" applyAlignment="1">
      <alignment vertical="center"/>
    </xf>
    <xf numFmtId="166" fontId="0" fillId="4" borderId="0" xfId="0" applyNumberFormat="1" applyFill="1" applyBorder="1" applyAlignment="1" applyProtection="1">
      <alignment vertical="center"/>
      <protection locked="0"/>
    </xf>
    <xf numFmtId="1" fontId="13" fillId="0" borderId="1" xfId="0" applyNumberFormat="1" applyFont="1" applyFill="1" applyBorder="1" applyAlignment="1" applyProtection="1">
      <alignment horizontal="center" vertical="center" wrapText="1"/>
      <protection locked="0"/>
    </xf>
    <xf numFmtId="0" fontId="0" fillId="0" borderId="0" xfId="0" applyBorder="1" applyAlignment="1">
      <alignment horizontal="center" vertical="center"/>
    </xf>
    <xf numFmtId="0" fontId="0" fillId="0" borderId="0" xfId="0" applyAlignment="1">
      <alignment horizontal="center" vertical="top"/>
    </xf>
    <xf numFmtId="0" fontId="0" fillId="0" borderId="1" xfId="0" applyBorder="1" applyAlignment="1">
      <alignment horizontal="center" vertical="top" wrapText="1"/>
    </xf>
    <xf numFmtId="0" fontId="2" fillId="0" borderId="1" xfId="0" applyFont="1" applyBorder="1" applyAlignment="1">
      <alignment horizontal="center" vertical="top"/>
    </xf>
    <xf numFmtId="0" fontId="0" fillId="0" borderId="1" xfId="0" applyBorder="1" applyAlignment="1">
      <alignment horizontal="center" vertical="top"/>
    </xf>
    <xf numFmtId="14" fontId="0" fillId="0" borderId="1" xfId="0" applyNumberFormat="1" applyBorder="1" applyAlignment="1">
      <alignment horizontal="center" vertical="top"/>
    </xf>
    <xf numFmtId="0" fontId="0" fillId="0" borderId="1" xfId="0" applyFill="1" applyBorder="1" applyAlignment="1">
      <alignment horizontal="center" vertical="top"/>
    </xf>
    <xf numFmtId="0" fontId="0" fillId="0" borderId="1" xfId="0" applyFill="1" applyBorder="1" applyAlignment="1">
      <alignment horizontal="center" vertical="top" wrapText="1"/>
    </xf>
    <xf numFmtId="14" fontId="0" fillId="0" borderId="1" xfId="0" applyNumberFormat="1" applyFill="1" applyBorder="1" applyAlignment="1">
      <alignment horizontal="center" vertical="top" wrapText="1"/>
    </xf>
    <xf numFmtId="0" fontId="0" fillId="0" borderId="0" xfId="0" applyAlignment="1">
      <alignment horizontal="center"/>
    </xf>
    <xf numFmtId="0" fontId="0" fillId="0" borderId="1" xfId="0" applyBorder="1" applyAlignment="1">
      <alignment horizontal="center" wrapText="1"/>
    </xf>
    <xf numFmtId="0" fontId="2" fillId="0" borderId="1" xfId="0" applyFont="1" applyBorder="1" applyAlignment="1">
      <alignment horizontal="center"/>
    </xf>
    <xf numFmtId="0" fontId="0" fillId="0" borderId="1" xfId="0" applyBorder="1" applyAlignment="1">
      <alignment horizontal="center"/>
    </xf>
    <xf numFmtId="14" fontId="0" fillId="0" borderId="1" xfId="0" applyNumberFormat="1" applyBorder="1" applyAlignment="1">
      <alignment horizontal="center"/>
    </xf>
    <xf numFmtId="0" fontId="0" fillId="0" borderId="1" xfId="0" applyFill="1" applyBorder="1" applyAlignment="1">
      <alignment horizontal="center" wrapText="1"/>
    </xf>
    <xf numFmtId="14" fontId="0" fillId="0" borderId="1" xfId="0" applyNumberFormat="1" applyBorder="1" applyAlignment="1"/>
    <xf numFmtId="49" fontId="0" fillId="0" borderId="1" xfId="0" applyNumberFormat="1" applyBorder="1" applyAlignment="1">
      <alignment wrapText="1"/>
    </xf>
    <xf numFmtId="0" fontId="0" fillId="0" borderId="1" xfId="0" applyBorder="1" applyAlignment="1">
      <alignment vertical="top"/>
    </xf>
    <xf numFmtId="0" fontId="0" fillId="0" borderId="1" xfId="0" applyFill="1" applyBorder="1" applyAlignment="1">
      <alignment vertical="top" wrapText="1"/>
    </xf>
    <xf numFmtId="0" fontId="0" fillId="0" borderId="1" xfId="0" applyFill="1" applyBorder="1" applyAlignment="1">
      <alignment vertical="top"/>
    </xf>
    <xf numFmtId="0" fontId="39" fillId="0" borderId="1" xfId="0" applyFont="1" applyBorder="1" applyAlignment="1">
      <alignment horizontal="center"/>
    </xf>
    <xf numFmtId="0" fontId="39" fillId="0" borderId="1" xfId="0" applyFont="1" applyBorder="1" applyAlignment="1">
      <alignment horizontal="center" wrapText="1"/>
    </xf>
    <xf numFmtId="0" fontId="38"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39" fillId="0" borderId="5" xfId="0" applyFont="1" applyBorder="1" applyAlignment="1">
      <alignment horizontal="center" vertical="center" wrapText="1"/>
    </xf>
    <xf numFmtId="0" fontId="39" fillId="0" borderId="39"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22" xfId="0" applyFont="1" applyBorder="1" applyAlignment="1">
      <alignment vertical="center" wrapText="1"/>
    </xf>
    <xf numFmtId="0" fontId="39" fillId="0" borderId="23" xfId="0" applyFont="1" applyBorder="1" applyAlignment="1">
      <alignment vertical="center" wrapText="1"/>
    </xf>
    <xf numFmtId="0" fontId="39" fillId="0" borderId="24" xfId="0" applyFont="1" applyBorder="1" applyAlignment="1">
      <alignment vertical="center" wrapText="1"/>
    </xf>
    <xf numFmtId="0" fontId="39" fillId="7" borderId="22" xfId="0" applyFont="1" applyFill="1" applyBorder="1" applyAlignment="1">
      <alignment vertical="center" wrapText="1"/>
    </xf>
    <xf numFmtId="0" fontId="39" fillId="7" borderId="23" xfId="0" applyFont="1" applyFill="1" applyBorder="1" applyAlignment="1">
      <alignment vertical="center" wrapText="1"/>
    </xf>
    <xf numFmtId="0" fontId="39" fillId="7" borderId="24" xfId="0" applyFont="1" applyFill="1" applyBorder="1" applyAlignment="1">
      <alignment vertical="center" wrapText="1"/>
    </xf>
    <xf numFmtId="0" fontId="39" fillId="0" borderId="5" xfId="0" applyFont="1" applyBorder="1" applyAlignment="1">
      <alignment horizontal="center"/>
    </xf>
    <xf numFmtId="0" fontId="39" fillId="0" borderId="39" xfId="0" applyFont="1" applyBorder="1" applyAlignment="1">
      <alignment horizontal="center"/>
    </xf>
    <xf numFmtId="0" fontId="39" fillId="0" borderId="14" xfId="0" applyFont="1" applyBorder="1" applyAlignment="1">
      <alignment horizontal="center"/>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39" fillId="0" borderId="5" xfId="0" applyFont="1" applyBorder="1" applyAlignment="1">
      <alignment horizontal="left" vertical="top"/>
    </xf>
    <xf numFmtId="0" fontId="39" fillId="0" borderId="39" xfId="0" applyFont="1" applyBorder="1" applyAlignment="1">
      <alignment horizontal="left" vertical="top"/>
    </xf>
    <xf numFmtId="0" fontId="39" fillId="0" borderId="14" xfId="0" applyFont="1" applyBorder="1" applyAlignment="1">
      <alignment horizontal="left" vertical="top"/>
    </xf>
    <xf numFmtId="0" fontId="39" fillId="7" borderId="19" xfId="0" applyFont="1" applyFill="1" applyBorder="1" applyAlignment="1">
      <alignment vertical="center" wrapText="1"/>
    </xf>
    <xf numFmtId="0" fontId="39" fillId="7" borderId="20" xfId="0" applyFont="1" applyFill="1" applyBorder="1" applyAlignment="1">
      <alignment vertical="center" wrapText="1"/>
    </xf>
    <xf numFmtId="0" fontId="39" fillId="7" borderId="21" xfId="0" applyFont="1" applyFill="1" applyBorder="1" applyAlignment="1">
      <alignment vertical="center" wrapText="1"/>
    </xf>
    <xf numFmtId="0" fontId="39" fillId="4" borderId="1" xfId="0" applyFont="1"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wrapText="1"/>
    </xf>
    <xf numFmtId="0" fontId="0" fillId="0" borderId="1" xfId="0" applyBorder="1" applyAlignment="1">
      <alignment horizontal="center"/>
    </xf>
    <xf numFmtId="0" fontId="0" fillId="0" borderId="1" xfId="0" applyBorder="1" applyAlignment="1">
      <alignment horizontal="center" vertical="top"/>
    </xf>
    <xf numFmtId="0" fontId="0" fillId="0" borderId="1" xfId="0" applyBorder="1" applyAlignment="1">
      <alignment horizontal="center" vertical="top" wrapText="1"/>
    </xf>
    <xf numFmtId="0" fontId="0" fillId="4" borderId="1" xfId="0" applyFill="1" applyBorder="1" applyAlignment="1">
      <alignment horizontal="center" vertical="top" wrapText="1"/>
    </xf>
    <xf numFmtId="0" fontId="0" fillId="4" borderId="1" xfId="0" applyFill="1" applyBorder="1" applyAlignment="1">
      <alignment horizontal="center" vertical="top"/>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wrapText="1"/>
    </xf>
    <xf numFmtId="0" fontId="0" fillId="0" borderId="41" xfId="0" applyBorder="1" applyAlignment="1">
      <alignment horizont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0" fillId="0" borderId="28" xfId="0" applyBorder="1"/>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8"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46"/>
  <sheetViews>
    <sheetView tabSelected="1" topLeftCell="A25" zoomScale="75" zoomScaleNormal="75" workbookViewId="0">
      <selection activeCell="E42" sqref="E4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4" t="s">
        <v>85</v>
      </c>
      <c r="B2" s="194"/>
      <c r="C2" s="194"/>
      <c r="D2" s="194"/>
      <c r="E2" s="194"/>
      <c r="F2" s="194"/>
      <c r="G2" s="194"/>
      <c r="H2" s="194"/>
      <c r="I2" s="194"/>
      <c r="J2" s="194"/>
      <c r="K2" s="194"/>
      <c r="L2" s="194"/>
    </row>
    <row r="4" spans="1:12" ht="16.5" x14ac:dyDescent="0.25">
      <c r="A4" s="204" t="s">
        <v>63</v>
      </c>
      <c r="B4" s="204"/>
      <c r="C4" s="204"/>
      <c r="D4" s="204"/>
      <c r="E4" s="204"/>
      <c r="F4" s="204"/>
      <c r="G4" s="204"/>
      <c r="H4" s="204"/>
      <c r="I4" s="204"/>
      <c r="J4" s="204"/>
      <c r="K4" s="204"/>
      <c r="L4" s="204"/>
    </row>
    <row r="5" spans="1:12" ht="16.5" x14ac:dyDescent="0.25">
      <c r="A5" s="57"/>
    </row>
    <row r="6" spans="1:12" ht="16.5" x14ac:dyDescent="0.25">
      <c r="A6" s="204" t="s">
        <v>145</v>
      </c>
      <c r="B6" s="204"/>
      <c r="C6" s="204"/>
      <c r="D6" s="204"/>
      <c r="E6" s="204"/>
      <c r="F6" s="204"/>
      <c r="G6" s="204"/>
      <c r="H6" s="204"/>
      <c r="I6" s="204"/>
      <c r="J6" s="204"/>
      <c r="K6" s="204"/>
      <c r="L6" s="204"/>
    </row>
    <row r="7" spans="1:12" ht="16.5" x14ac:dyDescent="0.25">
      <c r="A7" s="58"/>
    </row>
    <row r="8" spans="1:12" ht="109.5" customHeight="1" x14ac:dyDescent="0.25">
      <c r="A8" s="205" t="s">
        <v>146</v>
      </c>
      <c r="B8" s="205"/>
      <c r="C8" s="205"/>
      <c r="D8" s="205"/>
      <c r="E8" s="205"/>
      <c r="F8" s="205"/>
      <c r="G8" s="205"/>
      <c r="H8" s="205"/>
      <c r="I8" s="205"/>
      <c r="J8" s="205"/>
      <c r="K8" s="205"/>
      <c r="L8" s="205"/>
    </row>
    <row r="9" spans="1:12" ht="45.75" customHeight="1" x14ac:dyDescent="0.25">
      <c r="A9" s="205"/>
      <c r="B9" s="205"/>
      <c r="C9" s="205"/>
      <c r="D9" s="205"/>
      <c r="E9" s="205"/>
      <c r="F9" s="205"/>
      <c r="G9" s="205"/>
      <c r="H9" s="205"/>
      <c r="I9" s="205"/>
      <c r="J9" s="205"/>
      <c r="K9" s="205"/>
      <c r="L9" s="205"/>
    </row>
    <row r="10" spans="1:12" ht="28.5" customHeight="1" x14ac:dyDescent="0.25">
      <c r="A10" s="205" t="s">
        <v>87</v>
      </c>
      <c r="B10" s="205"/>
      <c r="C10" s="205"/>
      <c r="D10" s="205"/>
      <c r="E10" s="205"/>
      <c r="F10" s="205"/>
      <c r="G10" s="205"/>
      <c r="H10" s="205"/>
      <c r="I10" s="205"/>
      <c r="J10" s="205"/>
      <c r="K10" s="205"/>
      <c r="L10" s="205"/>
    </row>
    <row r="11" spans="1:12" ht="28.5" customHeight="1" x14ac:dyDescent="0.25">
      <c r="A11" s="205"/>
      <c r="B11" s="205"/>
      <c r="C11" s="205"/>
      <c r="D11" s="205"/>
      <c r="E11" s="205"/>
      <c r="F11" s="205"/>
      <c r="G11" s="205"/>
      <c r="H11" s="205"/>
      <c r="I11" s="205"/>
      <c r="J11" s="205"/>
      <c r="K11" s="205"/>
      <c r="L11" s="205"/>
    </row>
    <row r="12" spans="1:12" ht="15.75" thickBot="1" x14ac:dyDescent="0.3"/>
    <row r="13" spans="1:12" ht="15.75" thickBot="1" x14ac:dyDescent="0.3">
      <c r="A13" s="59" t="s">
        <v>64</v>
      </c>
      <c r="B13" s="206" t="s">
        <v>84</v>
      </c>
      <c r="C13" s="207"/>
      <c r="D13" s="207"/>
      <c r="E13" s="207"/>
      <c r="F13" s="207"/>
      <c r="G13" s="207"/>
      <c r="H13" s="207"/>
      <c r="I13" s="207"/>
      <c r="J13" s="207"/>
      <c r="K13" s="207"/>
      <c r="L13" s="207"/>
    </row>
    <row r="14" spans="1:12" s="77" customFormat="1" ht="25.5" customHeight="1" thickBot="1" x14ac:dyDescent="0.3">
      <c r="A14" s="60">
        <v>1</v>
      </c>
      <c r="B14" s="176" t="s">
        <v>169</v>
      </c>
      <c r="C14" s="177" t="s">
        <v>147</v>
      </c>
      <c r="D14" s="177" t="s">
        <v>147</v>
      </c>
      <c r="E14" s="177" t="s">
        <v>147</v>
      </c>
      <c r="F14" s="177" t="s">
        <v>147</v>
      </c>
      <c r="G14" s="177" t="s">
        <v>147</v>
      </c>
      <c r="H14" s="177" t="s">
        <v>147</v>
      </c>
      <c r="I14" s="177" t="s">
        <v>147</v>
      </c>
      <c r="J14" s="177" t="s">
        <v>147</v>
      </c>
      <c r="K14" s="177" t="s">
        <v>147</v>
      </c>
      <c r="L14" s="178" t="s">
        <v>147</v>
      </c>
    </row>
    <row r="15" spans="1:12" s="77" customFormat="1" ht="15.75" thickBot="1" x14ac:dyDescent="0.3">
      <c r="A15" s="60">
        <f>SUM(A14+1)</f>
        <v>2</v>
      </c>
      <c r="B15" s="176" t="s">
        <v>170</v>
      </c>
      <c r="C15" s="177" t="s">
        <v>148</v>
      </c>
      <c r="D15" s="177" t="s">
        <v>148</v>
      </c>
      <c r="E15" s="177" t="s">
        <v>148</v>
      </c>
      <c r="F15" s="177" t="s">
        <v>148</v>
      </c>
      <c r="G15" s="177" t="s">
        <v>148</v>
      </c>
      <c r="H15" s="177" t="s">
        <v>148</v>
      </c>
      <c r="I15" s="177" t="s">
        <v>148</v>
      </c>
      <c r="J15" s="177" t="s">
        <v>148</v>
      </c>
      <c r="K15" s="177" t="s">
        <v>148</v>
      </c>
      <c r="L15" s="178" t="s">
        <v>148</v>
      </c>
    </row>
    <row r="16" spans="1:12" s="77" customFormat="1" ht="15.75" thickBot="1" x14ac:dyDescent="0.3">
      <c r="A16" s="60">
        <f t="shared" ref="A16:A27" si="0">SUM(A15+1)</f>
        <v>3</v>
      </c>
      <c r="B16" s="176" t="s">
        <v>159</v>
      </c>
      <c r="C16" s="177" t="s">
        <v>149</v>
      </c>
      <c r="D16" s="177" t="s">
        <v>149</v>
      </c>
      <c r="E16" s="177" t="s">
        <v>149</v>
      </c>
      <c r="F16" s="177" t="s">
        <v>149</v>
      </c>
      <c r="G16" s="177" t="s">
        <v>149</v>
      </c>
      <c r="H16" s="177" t="s">
        <v>149</v>
      </c>
      <c r="I16" s="177" t="s">
        <v>149</v>
      </c>
      <c r="J16" s="177" t="s">
        <v>149</v>
      </c>
      <c r="K16" s="177" t="s">
        <v>149</v>
      </c>
      <c r="L16" s="178" t="s">
        <v>149</v>
      </c>
    </row>
    <row r="17" spans="1:14" s="77" customFormat="1" ht="15.75" thickBot="1" x14ac:dyDescent="0.3">
      <c r="A17" s="60">
        <f t="shared" si="0"/>
        <v>4</v>
      </c>
      <c r="B17" s="176" t="s">
        <v>160</v>
      </c>
      <c r="C17" s="177" t="s">
        <v>150</v>
      </c>
      <c r="D17" s="177" t="s">
        <v>150</v>
      </c>
      <c r="E17" s="177" t="s">
        <v>150</v>
      </c>
      <c r="F17" s="177" t="s">
        <v>150</v>
      </c>
      <c r="G17" s="177" t="s">
        <v>150</v>
      </c>
      <c r="H17" s="177" t="s">
        <v>150</v>
      </c>
      <c r="I17" s="177" t="s">
        <v>150</v>
      </c>
      <c r="J17" s="177" t="s">
        <v>150</v>
      </c>
      <c r="K17" s="177" t="s">
        <v>150</v>
      </c>
      <c r="L17" s="178" t="s">
        <v>150</v>
      </c>
    </row>
    <row r="18" spans="1:14" s="77" customFormat="1" ht="15.75" thickBot="1" x14ac:dyDescent="0.3">
      <c r="A18" s="60">
        <f t="shared" si="0"/>
        <v>5</v>
      </c>
      <c r="B18" s="176" t="s">
        <v>151</v>
      </c>
      <c r="C18" s="177" t="s">
        <v>151</v>
      </c>
      <c r="D18" s="177" t="s">
        <v>151</v>
      </c>
      <c r="E18" s="177" t="s">
        <v>151</v>
      </c>
      <c r="F18" s="177" t="s">
        <v>151</v>
      </c>
      <c r="G18" s="177" t="s">
        <v>151</v>
      </c>
      <c r="H18" s="177" t="s">
        <v>151</v>
      </c>
      <c r="I18" s="177" t="s">
        <v>151</v>
      </c>
      <c r="J18" s="177" t="s">
        <v>151</v>
      </c>
      <c r="K18" s="177" t="s">
        <v>151</v>
      </c>
      <c r="L18" s="178" t="s">
        <v>151</v>
      </c>
    </row>
    <row r="19" spans="1:14" s="77" customFormat="1" ht="15.75" thickBot="1" x14ac:dyDescent="0.3">
      <c r="A19" s="60">
        <f t="shared" si="0"/>
        <v>6</v>
      </c>
      <c r="B19" s="176" t="s">
        <v>152</v>
      </c>
      <c r="C19" s="177" t="s">
        <v>152</v>
      </c>
      <c r="D19" s="177" t="s">
        <v>152</v>
      </c>
      <c r="E19" s="177" t="s">
        <v>152</v>
      </c>
      <c r="F19" s="177" t="s">
        <v>152</v>
      </c>
      <c r="G19" s="177" t="s">
        <v>152</v>
      </c>
      <c r="H19" s="177" t="s">
        <v>152</v>
      </c>
      <c r="I19" s="177" t="s">
        <v>152</v>
      </c>
      <c r="J19" s="177" t="s">
        <v>152</v>
      </c>
      <c r="K19" s="177" t="s">
        <v>152</v>
      </c>
      <c r="L19" s="178" t="s">
        <v>152</v>
      </c>
    </row>
    <row r="20" spans="1:14" s="77" customFormat="1" ht="15.75" thickBot="1" x14ac:dyDescent="0.3">
      <c r="A20" s="60">
        <f t="shared" si="0"/>
        <v>7</v>
      </c>
      <c r="B20" s="176" t="s">
        <v>171</v>
      </c>
      <c r="C20" s="177" t="s">
        <v>153</v>
      </c>
      <c r="D20" s="177" t="s">
        <v>153</v>
      </c>
      <c r="E20" s="177" t="s">
        <v>153</v>
      </c>
      <c r="F20" s="177" t="s">
        <v>153</v>
      </c>
      <c r="G20" s="177" t="s">
        <v>153</v>
      </c>
      <c r="H20" s="177" t="s">
        <v>153</v>
      </c>
      <c r="I20" s="177" t="s">
        <v>153</v>
      </c>
      <c r="J20" s="177" t="s">
        <v>153</v>
      </c>
      <c r="K20" s="177" t="s">
        <v>153</v>
      </c>
      <c r="L20" s="178" t="s">
        <v>153</v>
      </c>
    </row>
    <row r="21" spans="1:14" ht="15.75" thickBot="1" x14ac:dyDescent="0.3">
      <c r="A21" s="60">
        <f t="shared" si="0"/>
        <v>8</v>
      </c>
      <c r="B21" s="176" t="s">
        <v>161</v>
      </c>
      <c r="C21" s="177" t="s">
        <v>154</v>
      </c>
      <c r="D21" s="177" t="s">
        <v>154</v>
      </c>
      <c r="E21" s="177" t="s">
        <v>154</v>
      </c>
      <c r="F21" s="177" t="s">
        <v>154</v>
      </c>
      <c r="G21" s="177" t="s">
        <v>154</v>
      </c>
      <c r="H21" s="177" t="s">
        <v>154</v>
      </c>
      <c r="I21" s="177" t="s">
        <v>154</v>
      </c>
      <c r="J21" s="177" t="s">
        <v>154</v>
      </c>
      <c r="K21" s="177" t="s">
        <v>154</v>
      </c>
      <c r="L21" s="178" t="s">
        <v>154</v>
      </c>
    </row>
    <row r="22" spans="1:14" ht="15.75" thickBot="1" x14ac:dyDescent="0.3">
      <c r="A22" s="60">
        <f t="shared" si="0"/>
        <v>9</v>
      </c>
      <c r="B22" s="179" t="s">
        <v>155</v>
      </c>
      <c r="C22" s="179"/>
      <c r="D22" s="179"/>
      <c r="E22" s="179"/>
      <c r="F22" s="179"/>
      <c r="G22" s="179"/>
      <c r="H22" s="179"/>
      <c r="I22" s="179"/>
      <c r="J22" s="179"/>
      <c r="K22" s="179"/>
      <c r="L22" s="179"/>
    </row>
    <row r="23" spans="1:14" ht="15.75" thickBot="1" x14ac:dyDescent="0.3">
      <c r="A23" s="60">
        <f t="shared" si="0"/>
        <v>10</v>
      </c>
      <c r="B23" s="179" t="s">
        <v>172</v>
      </c>
      <c r="C23" s="179"/>
      <c r="D23" s="179"/>
      <c r="E23" s="179"/>
      <c r="F23" s="179"/>
      <c r="G23" s="179"/>
      <c r="H23" s="179"/>
      <c r="I23" s="179"/>
      <c r="J23" s="179"/>
      <c r="K23" s="179"/>
      <c r="L23" s="179"/>
    </row>
    <row r="24" spans="1:14" s="77" customFormat="1" ht="15.75" thickBot="1" x14ac:dyDescent="0.3">
      <c r="A24" s="60">
        <f t="shared" si="0"/>
        <v>11</v>
      </c>
      <c r="B24" s="179" t="s">
        <v>173</v>
      </c>
      <c r="C24" s="179"/>
      <c r="D24" s="179"/>
      <c r="E24" s="179"/>
      <c r="F24" s="179"/>
      <c r="G24" s="179"/>
      <c r="H24" s="179"/>
      <c r="I24" s="179"/>
      <c r="J24" s="179"/>
      <c r="K24" s="179"/>
      <c r="L24" s="179"/>
      <c r="N24" s="137"/>
    </row>
    <row r="25" spans="1:14" s="77" customFormat="1" x14ac:dyDescent="0.25">
      <c r="A25" s="132">
        <f t="shared" si="0"/>
        <v>12</v>
      </c>
      <c r="B25" s="180" t="s">
        <v>156</v>
      </c>
      <c r="C25" s="180"/>
      <c r="D25" s="180"/>
      <c r="E25" s="180"/>
      <c r="F25" s="180"/>
      <c r="G25" s="180"/>
      <c r="H25" s="180"/>
      <c r="I25" s="180"/>
      <c r="J25" s="180"/>
      <c r="K25" s="180"/>
      <c r="L25" s="180"/>
    </row>
    <row r="26" spans="1:14" x14ac:dyDescent="0.25">
      <c r="A26" s="71">
        <f t="shared" si="0"/>
        <v>13</v>
      </c>
      <c r="B26" s="179" t="s">
        <v>157</v>
      </c>
      <c r="C26" s="179"/>
      <c r="D26" s="179"/>
      <c r="E26" s="179"/>
      <c r="F26" s="179"/>
      <c r="G26" s="179"/>
      <c r="H26" s="179"/>
      <c r="I26" s="179"/>
      <c r="J26" s="179"/>
      <c r="K26" s="179"/>
      <c r="L26" s="179"/>
    </row>
    <row r="27" spans="1:14" s="131" customFormat="1" x14ac:dyDescent="0.25">
      <c r="A27" s="71">
        <f t="shared" si="0"/>
        <v>14</v>
      </c>
      <c r="B27" s="179" t="s">
        <v>158</v>
      </c>
      <c r="C27" s="179"/>
      <c r="D27" s="179"/>
      <c r="E27" s="179"/>
      <c r="F27" s="179"/>
      <c r="G27" s="179"/>
      <c r="H27" s="179"/>
      <c r="I27" s="179"/>
      <c r="J27" s="179"/>
      <c r="K27" s="179"/>
      <c r="L27" s="179"/>
    </row>
    <row r="28" spans="1:14" s="131" customFormat="1" x14ac:dyDescent="0.25">
      <c r="A28" s="63"/>
      <c r="B28" s="63"/>
      <c r="C28" s="63"/>
      <c r="D28" s="63"/>
      <c r="E28" s="181"/>
      <c r="F28" s="181"/>
      <c r="G28" s="181"/>
      <c r="H28" s="181"/>
      <c r="I28" s="181"/>
      <c r="J28" s="181"/>
      <c r="K28" s="181"/>
      <c r="L28" s="181"/>
      <c r="M28" s="181"/>
      <c r="N28" s="181"/>
    </row>
    <row r="29" spans="1:14" s="131" customFormat="1" x14ac:dyDescent="0.25">
      <c r="A29" s="133"/>
      <c r="B29" s="63"/>
      <c r="C29" s="63"/>
      <c r="D29" s="63"/>
      <c r="E29" s="175"/>
      <c r="F29" s="175"/>
      <c r="G29" s="175"/>
      <c r="H29" s="175"/>
      <c r="I29" s="175"/>
      <c r="J29" s="175"/>
      <c r="K29" s="175"/>
      <c r="L29" s="175"/>
      <c r="M29" s="175"/>
      <c r="N29" s="175"/>
    </row>
    <row r="30" spans="1:14" s="135" customFormat="1" x14ac:dyDescent="0.25">
      <c r="A30" s="195" t="s">
        <v>176</v>
      </c>
      <c r="B30" s="195"/>
      <c r="C30" s="195"/>
      <c r="D30" s="195"/>
      <c r="E30" s="195"/>
      <c r="F30" s="195"/>
      <c r="G30" s="195"/>
      <c r="H30" s="195"/>
      <c r="I30" s="195"/>
      <c r="J30" s="195"/>
      <c r="K30" s="195"/>
      <c r="L30" s="195"/>
    </row>
    <row r="31" spans="1:14" s="135" customFormat="1" x14ac:dyDescent="0.25">
      <c r="A31" s="136"/>
      <c r="B31" s="136"/>
      <c r="C31" s="136"/>
      <c r="D31" s="136"/>
      <c r="E31" s="136"/>
      <c r="F31" s="136"/>
      <c r="G31" s="136"/>
      <c r="H31" s="136"/>
      <c r="I31" s="136"/>
      <c r="J31" s="136"/>
      <c r="K31" s="136"/>
      <c r="L31" s="136"/>
    </row>
    <row r="32" spans="1:14" ht="27" customHeight="1" x14ac:dyDescent="0.25">
      <c r="A32" s="196" t="s">
        <v>65</v>
      </c>
      <c r="B32" s="196"/>
      <c r="C32" s="196"/>
      <c r="D32" s="196"/>
      <c r="E32" s="62" t="s">
        <v>66</v>
      </c>
      <c r="F32" s="61" t="s">
        <v>67</v>
      </c>
      <c r="G32" s="61" t="s">
        <v>68</v>
      </c>
      <c r="H32" s="196" t="s">
        <v>2</v>
      </c>
      <c r="I32" s="196"/>
      <c r="J32" s="196"/>
      <c r="K32" s="196"/>
      <c r="L32" s="196"/>
    </row>
    <row r="33" spans="1:20" ht="39" customHeight="1" x14ac:dyDescent="0.25">
      <c r="A33" s="200" t="s">
        <v>162</v>
      </c>
      <c r="B33" s="201"/>
      <c r="C33" s="201"/>
      <c r="D33" s="202"/>
      <c r="E33" s="139" t="s">
        <v>177</v>
      </c>
      <c r="F33" s="140" t="s">
        <v>163</v>
      </c>
      <c r="G33" s="140"/>
      <c r="H33" s="203" t="s">
        <v>189</v>
      </c>
      <c r="I33" s="203"/>
      <c r="J33" s="203"/>
      <c r="K33" s="203"/>
      <c r="L33" s="203"/>
      <c r="O33" s="173" t="s">
        <v>178</v>
      </c>
      <c r="P33" s="173"/>
      <c r="Q33" s="173"/>
      <c r="R33" s="173"/>
      <c r="S33" s="173"/>
    </row>
    <row r="34" spans="1:20" ht="35.25" customHeight="1" x14ac:dyDescent="0.25">
      <c r="A34" s="188" t="s">
        <v>164</v>
      </c>
      <c r="B34" s="189"/>
      <c r="C34" s="189"/>
      <c r="D34" s="190"/>
      <c r="E34" s="141">
        <v>35</v>
      </c>
      <c r="F34" s="140" t="s">
        <v>163</v>
      </c>
      <c r="G34" s="140"/>
      <c r="H34" s="173"/>
      <c r="I34" s="173"/>
      <c r="J34" s="173"/>
      <c r="K34" s="173"/>
      <c r="L34" s="173"/>
    </row>
    <row r="35" spans="1:20" ht="42.75" customHeight="1" x14ac:dyDescent="0.25">
      <c r="A35" s="188" t="s">
        <v>121</v>
      </c>
      <c r="B35" s="189"/>
      <c r="C35" s="189"/>
      <c r="D35" s="190"/>
      <c r="E35" s="141" t="s">
        <v>179</v>
      </c>
      <c r="F35" s="140" t="s">
        <v>163</v>
      </c>
      <c r="G35" s="140"/>
      <c r="H35" s="174" t="s">
        <v>190</v>
      </c>
      <c r="I35" s="173"/>
      <c r="J35" s="173"/>
      <c r="K35" s="173"/>
      <c r="L35" s="173"/>
      <c r="P35" s="174" t="s">
        <v>188</v>
      </c>
      <c r="Q35" s="173"/>
      <c r="R35" s="173"/>
      <c r="S35" s="173"/>
      <c r="T35" s="173"/>
    </row>
    <row r="36" spans="1:20" ht="27" customHeight="1" x14ac:dyDescent="0.25">
      <c r="A36" s="185" t="s">
        <v>165</v>
      </c>
      <c r="B36" s="186"/>
      <c r="C36" s="186"/>
      <c r="D36" s="187"/>
      <c r="E36" s="142" t="s">
        <v>180</v>
      </c>
      <c r="F36" s="140" t="s">
        <v>163</v>
      </c>
      <c r="G36" s="140"/>
      <c r="H36" s="173"/>
      <c r="I36" s="173"/>
      <c r="J36" s="173"/>
      <c r="K36" s="173"/>
      <c r="L36" s="173"/>
    </row>
    <row r="37" spans="1:20" ht="20.25" customHeight="1" x14ac:dyDescent="0.25">
      <c r="A37" s="185" t="s">
        <v>181</v>
      </c>
      <c r="B37" s="186"/>
      <c r="C37" s="186"/>
      <c r="D37" s="187"/>
      <c r="E37" s="142" t="s">
        <v>182</v>
      </c>
      <c r="F37" s="140" t="s">
        <v>163</v>
      </c>
      <c r="G37" s="140"/>
      <c r="H37" s="197"/>
      <c r="I37" s="198"/>
      <c r="J37" s="198"/>
      <c r="K37" s="198"/>
      <c r="L37" s="199"/>
    </row>
    <row r="38" spans="1:20" ht="38.25" customHeight="1" x14ac:dyDescent="0.25">
      <c r="A38" s="185" t="s">
        <v>166</v>
      </c>
      <c r="B38" s="186"/>
      <c r="C38" s="186"/>
      <c r="D38" s="187"/>
      <c r="E38" s="142">
        <v>30</v>
      </c>
      <c r="F38" s="140" t="s">
        <v>163</v>
      </c>
      <c r="G38" s="140"/>
      <c r="H38" s="173"/>
      <c r="I38" s="173"/>
      <c r="J38" s="173"/>
      <c r="K38" s="173"/>
      <c r="L38" s="173"/>
    </row>
    <row r="39" spans="1:20" ht="28.5" customHeight="1" x14ac:dyDescent="0.25">
      <c r="A39" s="185" t="s">
        <v>183</v>
      </c>
      <c r="B39" s="186"/>
      <c r="C39" s="186"/>
      <c r="D39" s="187"/>
      <c r="E39" s="142"/>
      <c r="F39" s="140"/>
      <c r="G39" s="140"/>
      <c r="H39" s="173" t="s">
        <v>174</v>
      </c>
      <c r="I39" s="173"/>
      <c r="J39" s="173"/>
      <c r="K39" s="173"/>
      <c r="L39" s="173"/>
    </row>
    <row r="40" spans="1:20" ht="15.75" customHeight="1" x14ac:dyDescent="0.25">
      <c r="A40" s="188" t="s">
        <v>69</v>
      </c>
      <c r="B40" s="189"/>
      <c r="C40" s="189"/>
      <c r="D40" s="190"/>
      <c r="E40" s="141">
        <v>17</v>
      </c>
      <c r="F40" s="140" t="s">
        <v>163</v>
      </c>
      <c r="G40" s="140"/>
      <c r="H40" s="173"/>
      <c r="I40" s="173"/>
      <c r="J40" s="173"/>
      <c r="K40" s="173"/>
      <c r="L40" s="173"/>
    </row>
    <row r="41" spans="1:20" ht="26.25" customHeight="1" x14ac:dyDescent="0.25">
      <c r="A41" s="188" t="s">
        <v>167</v>
      </c>
      <c r="B41" s="189"/>
      <c r="C41" s="189"/>
      <c r="D41" s="190"/>
      <c r="E41" s="141">
        <v>34</v>
      </c>
      <c r="F41" s="140" t="s">
        <v>163</v>
      </c>
      <c r="G41" s="140"/>
      <c r="H41" s="173"/>
      <c r="I41" s="173"/>
      <c r="J41" s="173"/>
      <c r="K41" s="173"/>
      <c r="L41" s="173"/>
    </row>
    <row r="42" spans="1:20" ht="27.75" customHeight="1" x14ac:dyDescent="0.25">
      <c r="A42" s="188" t="s">
        <v>70</v>
      </c>
      <c r="B42" s="189"/>
      <c r="C42" s="189"/>
      <c r="D42" s="190"/>
      <c r="E42" s="141">
        <v>39</v>
      </c>
      <c r="F42" s="140" t="s">
        <v>163</v>
      </c>
      <c r="G42" s="140"/>
      <c r="H42" s="173"/>
      <c r="I42" s="173"/>
      <c r="J42" s="173"/>
      <c r="K42" s="173"/>
      <c r="L42" s="173"/>
    </row>
    <row r="43" spans="1:20" s="134" customFormat="1" ht="61.5" customHeight="1" x14ac:dyDescent="0.2">
      <c r="A43" s="188" t="s">
        <v>71</v>
      </c>
      <c r="B43" s="189"/>
      <c r="C43" s="189"/>
      <c r="D43" s="190"/>
      <c r="E43" s="141" t="s">
        <v>184</v>
      </c>
      <c r="F43" s="140" t="s">
        <v>163</v>
      </c>
      <c r="G43" s="140"/>
      <c r="H43" s="173"/>
      <c r="I43" s="173"/>
      <c r="J43" s="173"/>
      <c r="K43" s="173"/>
      <c r="L43" s="173"/>
    </row>
    <row r="44" spans="1:20" s="134" customFormat="1" ht="33.75" customHeight="1" x14ac:dyDescent="0.2">
      <c r="A44" s="188" t="s">
        <v>168</v>
      </c>
      <c r="B44" s="189"/>
      <c r="C44" s="189"/>
      <c r="D44" s="190"/>
      <c r="E44" s="141">
        <v>42</v>
      </c>
      <c r="F44" s="140" t="s">
        <v>163</v>
      </c>
      <c r="G44" s="140"/>
      <c r="H44" s="173"/>
      <c r="I44" s="173"/>
      <c r="J44" s="173"/>
      <c r="K44" s="173"/>
      <c r="L44" s="173"/>
    </row>
    <row r="45" spans="1:20" s="134" customFormat="1" ht="39" customHeight="1" x14ac:dyDescent="0.2">
      <c r="A45" s="185" t="s">
        <v>185</v>
      </c>
      <c r="B45" s="186"/>
      <c r="C45" s="186"/>
      <c r="D45" s="187"/>
      <c r="E45" s="142" t="s">
        <v>186</v>
      </c>
      <c r="F45" s="140" t="s">
        <v>163</v>
      </c>
      <c r="G45" s="140"/>
      <c r="H45" s="182" t="s">
        <v>187</v>
      </c>
      <c r="I45" s="183"/>
      <c r="J45" s="183"/>
      <c r="K45" s="183"/>
      <c r="L45" s="184"/>
    </row>
    <row r="46" spans="1:20" s="134" customFormat="1" ht="33.75" customHeight="1" x14ac:dyDescent="0.2">
      <c r="A46" s="188" t="s">
        <v>88</v>
      </c>
      <c r="B46" s="189"/>
      <c r="C46" s="189"/>
      <c r="D46" s="190"/>
      <c r="E46" s="141" t="s">
        <v>175</v>
      </c>
      <c r="F46" s="140" t="s">
        <v>163</v>
      </c>
      <c r="G46" s="140"/>
      <c r="H46" s="191"/>
      <c r="I46" s="192"/>
      <c r="J46" s="192"/>
      <c r="K46" s="192"/>
      <c r="L46" s="193"/>
    </row>
  </sheetData>
  <sheetProtection algorithmName="SHA-512" hashValue="l4DvEquemf+OaKn0wneVb/6Nm2BirV0qlrxZM+yWHz4NdzZqRa+V+ixUr56k8HzZxYjISRx48uwCz7vbbj16cA==" saltValue="Jt8/tlOYVXJdqU76/zTj5g==" spinCount="100000" sheet="1" objects="1" scenarios="1"/>
  <mergeCells count="55">
    <mergeCell ref="A4:L4"/>
    <mergeCell ref="A6:L6"/>
    <mergeCell ref="A8:L9"/>
    <mergeCell ref="A10:L11"/>
    <mergeCell ref="B13:L13"/>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5:L45"/>
    <mergeCell ref="A45:D45"/>
    <mergeCell ref="A46:D46"/>
    <mergeCell ref="A39:D39"/>
    <mergeCell ref="H39:L39"/>
    <mergeCell ref="A40:D40"/>
    <mergeCell ref="H42:L42"/>
    <mergeCell ref="H43:L43"/>
    <mergeCell ref="H44:L44"/>
    <mergeCell ref="A42:D42"/>
    <mergeCell ref="A43:D43"/>
    <mergeCell ref="A44:D44"/>
    <mergeCell ref="H46:L46"/>
    <mergeCell ref="B14:L14"/>
    <mergeCell ref="B15:L15"/>
    <mergeCell ref="B16:L16"/>
    <mergeCell ref="B17:L17"/>
    <mergeCell ref="B18:L18"/>
    <mergeCell ref="O33:S33"/>
    <mergeCell ref="P35:T35"/>
    <mergeCell ref="E29:N29"/>
    <mergeCell ref="B19:L19"/>
    <mergeCell ref="B20:L20"/>
    <mergeCell ref="B24:L24"/>
    <mergeCell ref="B25:L25"/>
    <mergeCell ref="E28:N28"/>
    <mergeCell ref="H34:L34"/>
    <mergeCell ref="H35:L35"/>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89"/>
  <sheetViews>
    <sheetView topLeftCell="A28" zoomScale="80" zoomScaleNormal="80" workbookViewId="0">
      <selection activeCell="B52" sqref="B52"/>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20" t="s">
        <v>61</v>
      </c>
      <c r="C2" s="221"/>
      <c r="D2" s="221"/>
      <c r="E2" s="221"/>
      <c r="F2" s="221"/>
      <c r="G2" s="221"/>
      <c r="H2" s="221"/>
      <c r="I2" s="221"/>
      <c r="J2" s="221"/>
      <c r="K2" s="221"/>
      <c r="L2" s="221"/>
      <c r="M2" s="221"/>
      <c r="N2" s="221"/>
      <c r="O2" s="221"/>
      <c r="P2" s="221"/>
    </row>
    <row r="4" spans="2:16" ht="26.25" x14ac:dyDescent="0.25">
      <c r="B4" s="220" t="s">
        <v>46</v>
      </c>
      <c r="C4" s="221"/>
      <c r="D4" s="221"/>
      <c r="E4" s="221"/>
      <c r="F4" s="221"/>
      <c r="G4" s="221"/>
      <c r="H4" s="221"/>
      <c r="I4" s="221"/>
      <c r="J4" s="221"/>
      <c r="K4" s="221"/>
      <c r="L4" s="221"/>
      <c r="M4" s="221"/>
      <c r="N4" s="221"/>
      <c r="O4" s="221"/>
      <c r="P4" s="221"/>
    </row>
    <row r="5" spans="2:16" ht="15.75" thickBot="1" x14ac:dyDescent="0.3"/>
    <row r="6" spans="2:16" ht="21.75" thickBot="1" x14ac:dyDescent="0.3">
      <c r="B6" s="8" t="s">
        <v>3</v>
      </c>
      <c r="C6" s="246" t="s">
        <v>195</v>
      </c>
      <c r="D6" s="246"/>
      <c r="E6" s="246"/>
      <c r="F6" s="246"/>
      <c r="G6" s="246"/>
      <c r="H6" s="246"/>
      <c r="I6" s="246"/>
      <c r="J6" s="246"/>
      <c r="K6" s="246"/>
      <c r="L6" s="246"/>
      <c r="M6" s="246"/>
      <c r="N6" s="247"/>
    </row>
    <row r="7" spans="2:16" ht="16.5" thickBot="1" x14ac:dyDescent="0.3">
      <c r="B7" s="9" t="s">
        <v>4</v>
      </c>
      <c r="C7" s="246"/>
      <c r="D7" s="246"/>
      <c r="E7" s="246"/>
      <c r="F7" s="246"/>
      <c r="G7" s="246"/>
      <c r="H7" s="246"/>
      <c r="I7" s="246"/>
      <c r="J7" s="246"/>
      <c r="K7" s="246"/>
      <c r="L7" s="246"/>
      <c r="M7" s="246"/>
      <c r="N7" s="247"/>
    </row>
    <row r="8" spans="2:16" ht="16.5" thickBot="1" x14ac:dyDescent="0.3">
      <c r="B8" s="9" t="s">
        <v>5</v>
      </c>
      <c r="C8" s="246"/>
      <c r="D8" s="246"/>
      <c r="E8" s="246"/>
      <c r="F8" s="246"/>
      <c r="G8" s="246"/>
      <c r="H8" s="246"/>
      <c r="I8" s="246"/>
      <c r="J8" s="246"/>
      <c r="K8" s="246"/>
      <c r="L8" s="246"/>
      <c r="M8" s="246"/>
      <c r="N8" s="247"/>
    </row>
    <row r="9" spans="2:16" ht="16.5" thickBot="1" x14ac:dyDescent="0.3">
      <c r="B9" s="9" t="s">
        <v>6</v>
      </c>
      <c r="C9" s="246"/>
      <c r="D9" s="246"/>
      <c r="E9" s="246"/>
      <c r="F9" s="246"/>
      <c r="G9" s="246"/>
      <c r="H9" s="246"/>
      <c r="I9" s="246"/>
      <c r="J9" s="246"/>
      <c r="K9" s="246"/>
      <c r="L9" s="246"/>
      <c r="M9" s="246"/>
      <c r="N9" s="247"/>
    </row>
    <row r="10" spans="2:16" ht="16.5" thickBot="1" x14ac:dyDescent="0.3">
      <c r="B10" s="9" t="s">
        <v>7</v>
      </c>
      <c r="C10" s="248">
        <v>16</v>
      </c>
      <c r="D10" s="248"/>
      <c r="E10" s="249"/>
      <c r="F10" s="25"/>
      <c r="G10" s="25"/>
      <c r="H10" s="25"/>
      <c r="I10" s="25"/>
      <c r="J10" s="25"/>
      <c r="K10" s="25"/>
      <c r="L10" s="25"/>
      <c r="M10" s="25"/>
      <c r="N10" s="26"/>
    </row>
    <row r="11" spans="2:16" ht="16.5" thickBot="1" x14ac:dyDescent="0.3">
      <c r="B11" s="11" t="s">
        <v>8</v>
      </c>
      <c r="C11" s="12">
        <v>41971</v>
      </c>
      <c r="D11" s="13"/>
      <c r="E11" s="13"/>
      <c r="F11" s="13"/>
      <c r="G11" s="13"/>
      <c r="H11" s="13"/>
      <c r="I11" s="13"/>
      <c r="J11" s="13"/>
      <c r="K11" s="13"/>
      <c r="L11" s="13"/>
      <c r="M11" s="13"/>
      <c r="N11" s="14"/>
    </row>
    <row r="12" spans="2:16" ht="15.75" x14ac:dyDescent="0.25">
      <c r="B12" s="10"/>
      <c r="C12" s="15"/>
      <c r="D12" s="16"/>
      <c r="E12" s="16"/>
      <c r="F12" s="16"/>
      <c r="G12" s="16"/>
      <c r="H12" s="16"/>
      <c r="I12" s="80"/>
      <c r="J12" s="80"/>
      <c r="K12" s="80"/>
      <c r="L12" s="80"/>
      <c r="M12" s="80"/>
      <c r="N12" s="16"/>
    </row>
    <row r="13" spans="2:16" x14ac:dyDescent="0.25">
      <c r="I13" s="80"/>
      <c r="J13" s="80"/>
      <c r="K13" s="80"/>
      <c r="L13" s="80"/>
      <c r="M13" s="80"/>
      <c r="N13" s="81"/>
    </row>
    <row r="14" spans="2:16" ht="45.75" customHeight="1" x14ac:dyDescent="0.25">
      <c r="B14" s="250" t="s">
        <v>89</v>
      </c>
      <c r="C14" s="250"/>
      <c r="D14" s="145" t="s">
        <v>11</v>
      </c>
      <c r="E14" s="145" t="s">
        <v>12</v>
      </c>
      <c r="F14" s="145" t="s">
        <v>28</v>
      </c>
      <c r="G14" s="64"/>
      <c r="I14" s="29"/>
      <c r="J14" s="29"/>
      <c r="K14" s="29"/>
      <c r="L14" s="29"/>
      <c r="M14" s="29"/>
      <c r="N14" s="81"/>
    </row>
    <row r="15" spans="2:16" x14ac:dyDescent="0.25">
      <c r="B15" s="250"/>
      <c r="C15" s="250"/>
      <c r="D15" s="145">
        <v>16</v>
      </c>
      <c r="E15" s="27">
        <v>3740111271</v>
      </c>
      <c r="F15" s="149">
        <v>1791</v>
      </c>
      <c r="G15" s="65"/>
      <c r="I15" s="30"/>
      <c r="J15" s="30"/>
      <c r="K15" s="30"/>
      <c r="L15" s="30"/>
      <c r="M15" s="30"/>
      <c r="N15" s="81"/>
    </row>
    <row r="16" spans="2:16" x14ac:dyDescent="0.25">
      <c r="B16" s="250"/>
      <c r="C16" s="250"/>
      <c r="D16" s="145"/>
      <c r="E16" s="27"/>
      <c r="F16" s="149"/>
      <c r="G16" s="65"/>
      <c r="I16" s="30"/>
      <c r="J16" s="30"/>
      <c r="K16" s="30"/>
      <c r="L16" s="30"/>
      <c r="M16" s="30"/>
      <c r="N16" s="81"/>
    </row>
    <row r="17" spans="1:14" x14ac:dyDescent="0.25">
      <c r="B17" s="250"/>
      <c r="C17" s="250"/>
      <c r="D17" s="145"/>
      <c r="E17" s="27"/>
      <c r="F17" s="149"/>
      <c r="G17" s="65"/>
      <c r="I17" s="30"/>
      <c r="J17" s="30"/>
      <c r="K17" s="30"/>
      <c r="L17" s="30"/>
      <c r="M17" s="30"/>
      <c r="N17" s="81"/>
    </row>
    <row r="18" spans="1:14" x14ac:dyDescent="0.25">
      <c r="B18" s="250"/>
      <c r="C18" s="250"/>
      <c r="D18" s="145"/>
      <c r="E18" s="150"/>
      <c r="F18" s="149"/>
      <c r="G18" s="65"/>
      <c r="H18" s="18"/>
      <c r="I18" s="30"/>
      <c r="J18" s="30"/>
      <c r="K18" s="30"/>
      <c r="L18" s="30"/>
      <c r="M18" s="30"/>
      <c r="N18" s="17"/>
    </row>
    <row r="19" spans="1:14" x14ac:dyDescent="0.25">
      <c r="B19" s="250"/>
      <c r="C19" s="250"/>
      <c r="D19" s="145"/>
      <c r="E19" s="150"/>
      <c r="F19" s="149"/>
      <c r="G19" s="65"/>
      <c r="H19" s="18"/>
      <c r="I19" s="32"/>
      <c r="J19" s="32"/>
      <c r="K19" s="32"/>
      <c r="L19" s="32"/>
      <c r="M19" s="32"/>
      <c r="N19" s="17"/>
    </row>
    <row r="20" spans="1:14" x14ac:dyDescent="0.25">
      <c r="B20" s="250"/>
      <c r="C20" s="250"/>
      <c r="D20" s="145"/>
      <c r="E20" s="28"/>
      <c r="F20" s="149"/>
      <c r="G20" s="65"/>
      <c r="H20" s="18"/>
      <c r="I20" s="80"/>
      <c r="J20" s="80"/>
      <c r="K20" s="80"/>
      <c r="L20" s="80"/>
      <c r="M20" s="80"/>
      <c r="N20" s="17"/>
    </row>
    <row r="21" spans="1:14" x14ac:dyDescent="0.25">
      <c r="B21" s="250"/>
      <c r="C21" s="250"/>
      <c r="D21" s="145"/>
      <c r="E21" s="28"/>
      <c r="F21" s="149"/>
      <c r="G21" s="65"/>
      <c r="H21" s="18"/>
      <c r="I21" s="80"/>
      <c r="J21" s="80"/>
      <c r="K21" s="80"/>
      <c r="L21" s="80"/>
      <c r="M21" s="80"/>
      <c r="N21" s="17"/>
    </row>
    <row r="22" spans="1:14" ht="15.75" thickBot="1" x14ac:dyDescent="0.3">
      <c r="B22" s="244" t="s">
        <v>13</v>
      </c>
      <c r="C22" s="245"/>
      <c r="D22" s="145"/>
      <c r="E22" s="46">
        <f>SUM(E15:E19)</f>
        <v>3740111271</v>
      </c>
      <c r="F22" s="149"/>
      <c r="G22" s="65"/>
      <c r="H22" s="18"/>
      <c r="I22" s="80"/>
      <c r="J22" s="80"/>
      <c r="K22" s="80"/>
      <c r="L22" s="80"/>
      <c r="M22" s="80"/>
      <c r="N22" s="17"/>
    </row>
    <row r="23" spans="1:14" ht="45.75" thickBot="1" x14ac:dyDescent="0.3">
      <c r="A23" s="34"/>
      <c r="B23" s="40" t="s">
        <v>14</v>
      </c>
      <c r="C23" s="40" t="s">
        <v>90</v>
      </c>
      <c r="E23" s="29"/>
      <c r="F23" s="29"/>
      <c r="G23" s="29"/>
      <c r="H23" s="29"/>
      <c r="I23" s="7"/>
      <c r="J23" s="7"/>
      <c r="K23" s="7"/>
      <c r="L23" s="7"/>
      <c r="M23" s="7"/>
    </row>
    <row r="24" spans="1:14" ht="15.75" thickBot="1" x14ac:dyDescent="0.3">
      <c r="A24" s="35">
        <v>1</v>
      </c>
      <c r="C24" s="37">
        <f>F15*0.8</f>
        <v>1432.8000000000002</v>
      </c>
      <c r="D24" s="33"/>
      <c r="E24" s="36">
        <f>E22</f>
        <v>3740111271</v>
      </c>
      <c r="F24" s="31"/>
      <c r="G24" s="31"/>
      <c r="H24" s="31"/>
      <c r="I24" s="19"/>
      <c r="J24" s="19"/>
      <c r="K24" s="19"/>
      <c r="L24" s="19"/>
      <c r="M24" s="19"/>
    </row>
    <row r="25" spans="1:14" x14ac:dyDescent="0.25">
      <c r="A25" s="72"/>
      <c r="C25" s="37">
        <f t="shared" ref="C25:C28" si="0">F16*0.8</f>
        <v>0</v>
      </c>
      <c r="D25" s="33"/>
      <c r="E25" s="151"/>
      <c r="F25" s="31"/>
      <c r="G25" s="31"/>
      <c r="H25" s="31"/>
      <c r="I25" s="19"/>
      <c r="J25" s="19"/>
      <c r="K25" s="19"/>
      <c r="L25" s="19"/>
      <c r="M25" s="19"/>
    </row>
    <row r="26" spans="1:14" x14ac:dyDescent="0.25">
      <c r="A26" s="72"/>
      <c r="C26" s="37">
        <f t="shared" si="0"/>
        <v>0</v>
      </c>
      <c r="D26" s="33"/>
      <c r="E26" s="151"/>
      <c r="F26" s="31"/>
      <c r="G26" s="31"/>
      <c r="H26" s="31"/>
      <c r="I26" s="19"/>
      <c r="J26" s="19"/>
      <c r="K26" s="19"/>
      <c r="L26" s="19"/>
      <c r="M26" s="19"/>
    </row>
    <row r="27" spans="1:14" x14ac:dyDescent="0.25">
      <c r="A27" s="72"/>
      <c r="C27" s="37">
        <f t="shared" si="0"/>
        <v>0</v>
      </c>
      <c r="D27" s="33"/>
      <c r="E27" s="151"/>
      <c r="F27" s="31"/>
      <c r="G27" s="31"/>
      <c r="H27" s="31"/>
      <c r="I27" s="19"/>
      <c r="J27" s="19"/>
      <c r="K27" s="19"/>
      <c r="L27" s="19"/>
      <c r="M27" s="19"/>
    </row>
    <row r="28" spans="1:14" x14ac:dyDescent="0.25">
      <c r="A28" s="72"/>
      <c r="C28" s="37">
        <f t="shared" si="0"/>
        <v>0</v>
      </c>
      <c r="D28" s="33"/>
      <c r="E28" s="151"/>
      <c r="F28" s="31"/>
      <c r="G28" s="31"/>
      <c r="H28" s="31"/>
      <c r="I28" s="19"/>
      <c r="J28" s="19"/>
      <c r="K28" s="19"/>
      <c r="L28" s="19"/>
      <c r="M28" s="19"/>
    </row>
    <row r="29" spans="1:14" x14ac:dyDescent="0.25">
      <c r="A29" s="72"/>
      <c r="C29" s="73"/>
      <c r="D29" s="30"/>
      <c r="E29" s="74"/>
      <c r="F29" s="31"/>
      <c r="G29" s="31"/>
      <c r="H29" s="31"/>
      <c r="I29" s="19"/>
      <c r="J29" s="19"/>
      <c r="K29" s="19"/>
      <c r="L29" s="19"/>
      <c r="M29" s="19"/>
    </row>
    <row r="30" spans="1:14" x14ac:dyDescent="0.25">
      <c r="A30" s="72"/>
      <c r="C30" s="73"/>
      <c r="D30" s="30"/>
      <c r="E30" s="74"/>
      <c r="F30" s="31"/>
      <c r="G30" s="31"/>
      <c r="H30" s="31"/>
      <c r="I30" s="19"/>
      <c r="J30" s="19"/>
      <c r="K30" s="19"/>
      <c r="L30" s="19"/>
      <c r="M30" s="19"/>
    </row>
    <row r="31" spans="1:14" x14ac:dyDescent="0.25">
      <c r="A31" s="72"/>
      <c r="B31" s="95" t="s">
        <v>122</v>
      </c>
      <c r="C31" s="77"/>
      <c r="D31" s="77"/>
      <c r="E31" s="77"/>
      <c r="F31" s="77"/>
      <c r="G31" s="77"/>
      <c r="H31" s="77"/>
      <c r="I31" s="80"/>
      <c r="J31" s="80"/>
      <c r="K31" s="80"/>
      <c r="L31" s="80"/>
      <c r="M31" s="80"/>
      <c r="N31" s="81"/>
    </row>
    <row r="32" spans="1:14" x14ac:dyDescent="0.25">
      <c r="A32" s="72"/>
      <c r="B32" s="77"/>
      <c r="C32" s="239"/>
      <c r="D32" s="239"/>
      <c r="E32" s="77"/>
      <c r="F32" s="77"/>
      <c r="G32" s="77"/>
      <c r="H32" s="77"/>
      <c r="I32" s="80"/>
      <c r="J32" s="80"/>
      <c r="K32" s="80"/>
      <c r="L32" s="80"/>
      <c r="M32" s="80"/>
      <c r="N32" s="81"/>
    </row>
    <row r="33" spans="1:14" x14ac:dyDescent="0.25">
      <c r="A33" s="72"/>
      <c r="B33" s="97" t="s">
        <v>32</v>
      </c>
      <c r="C33" s="97" t="s">
        <v>123</v>
      </c>
      <c r="D33" s="97" t="s">
        <v>124</v>
      </c>
      <c r="E33" s="77"/>
      <c r="F33" s="77"/>
      <c r="G33" s="77"/>
      <c r="H33" s="77"/>
      <c r="I33" s="80"/>
      <c r="J33" s="80"/>
      <c r="K33" s="80"/>
      <c r="L33" s="80"/>
      <c r="M33" s="80"/>
      <c r="N33" s="81"/>
    </row>
    <row r="34" spans="1:14" x14ac:dyDescent="0.25">
      <c r="A34" s="72"/>
      <c r="B34" s="94" t="s">
        <v>125</v>
      </c>
      <c r="C34" s="94" t="s">
        <v>312</v>
      </c>
      <c r="D34" s="94"/>
      <c r="E34" s="77"/>
      <c r="F34" s="77"/>
      <c r="G34" s="77"/>
      <c r="H34" s="77"/>
      <c r="I34" s="80"/>
      <c r="J34" s="80"/>
      <c r="K34" s="80"/>
      <c r="L34" s="80"/>
      <c r="M34" s="80"/>
      <c r="N34" s="81"/>
    </row>
    <row r="35" spans="1:14" x14ac:dyDescent="0.25">
      <c r="A35" s="72"/>
      <c r="B35" s="94" t="s">
        <v>126</v>
      </c>
      <c r="C35" s="94" t="s">
        <v>123</v>
      </c>
      <c r="D35" s="94"/>
      <c r="E35" s="77"/>
      <c r="F35" s="77"/>
      <c r="G35" s="77"/>
      <c r="H35" s="77"/>
      <c r="I35" s="80"/>
      <c r="J35" s="80"/>
      <c r="K35" s="80"/>
      <c r="L35" s="80"/>
      <c r="M35" s="80"/>
      <c r="N35" s="81"/>
    </row>
    <row r="36" spans="1:14" x14ac:dyDescent="0.25">
      <c r="A36" s="72"/>
      <c r="B36" s="94" t="s">
        <v>127</v>
      </c>
      <c r="C36" s="94" t="s">
        <v>312</v>
      </c>
      <c r="D36" s="94"/>
      <c r="E36" s="77"/>
      <c r="F36" s="77"/>
      <c r="G36" s="77"/>
      <c r="H36" s="77"/>
      <c r="I36" s="80"/>
      <c r="J36" s="80"/>
      <c r="K36" s="80"/>
      <c r="L36" s="80"/>
      <c r="M36" s="80"/>
      <c r="N36" s="81"/>
    </row>
    <row r="37" spans="1:14" x14ac:dyDescent="0.25">
      <c r="A37" s="72"/>
      <c r="B37" s="94" t="s">
        <v>128</v>
      </c>
      <c r="C37" s="94" t="s">
        <v>312</v>
      </c>
      <c r="D37" s="94"/>
      <c r="E37" s="77"/>
      <c r="F37" s="77"/>
      <c r="G37" s="77"/>
      <c r="H37" s="77"/>
      <c r="I37" s="80"/>
      <c r="J37" s="80"/>
      <c r="K37" s="80"/>
      <c r="L37" s="80"/>
      <c r="M37" s="80"/>
      <c r="N37" s="81"/>
    </row>
    <row r="38" spans="1:14" x14ac:dyDescent="0.25">
      <c r="A38" s="72"/>
      <c r="B38" s="77"/>
      <c r="C38" s="77"/>
      <c r="D38" s="77"/>
      <c r="E38" s="77"/>
      <c r="F38" s="77"/>
      <c r="G38" s="77"/>
      <c r="H38" s="77"/>
      <c r="I38" s="80"/>
      <c r="J38" s="80"/>
      <c r="K38" s="80"/>
      <c r="L38" s="80"/>
      <c r="M38" s="80"/>
      <c r="N38" s="81"/>
    </row>
    <row r="39" spans="1:14" x14ac:dyDescent="0.25">
      <c r="A39" s="72"/>
      <c r="B39" s="77"/>
      <c r="C39" s="77"/>
      <c r="D39" s="77"/>
      <c r="E39" s="77"/>
      <c r="F39" s="77"/>
      <c r="G39" s="77"/>
      <c r="H39" s="77"/>
      <c r="I39" s="80"/>
      <c r="J39" s="80"/>
      <c r="K39" s="80"/>
      <c r="L39" s="80"/>
      <c r="M39" s="80"/>
      <c r="N39" s="81"/>
    </row>
    <row r="40" spans="1:14" x14ac:dyDescent="0.25">
      <c r="A40" s="72"/>
      <c r="B40" s="95" t="s">
        <v>129</v>
      </c>
      <c r="C40" s="77"/>
      <c r="D40" s="77"/>
      <c r="E40" s="77"/>
      <c r="F40" s="77"/>
      <c r="G40" s="77"/>
      <c r="H40" s="77"/>
      <c r="I40" s="80"/>
      <c r="J40" s="80"/>
      <c r="K40" s="80"/>
      <c r="L40" s="80"/>
      <c r="M40" s="80"/>
      <c r="N40" s="81"/>
    </row>
    <row r="41" spans="1:14" x14ac:dyDescent="0.25">
      <c r="A41" s="72"/>
      <c r="B41" s="77"/>
      <c r="C41" s="77"/>
      <c r="D41" s="77"/>
      <c r="E41" s="77"/>
      <c r="F41" s="77"/>
      <c r="G41" s="77"/>
      <c r="H41" s="77"/>
      <c r="I41" s="80"/>
      <c r="J41" s="80"/>
      <c r="K41" s="80"/>
      <c r="L41" s="80"/>
      <c r="M41" s="80"/>
      <c r="N41" s="81"/>
    </row>
    <row r="42" spans="1:14" x14ac:dyDescent="0.25">
      <c r="A42" s="72"/>
      <c r="B42" s="77"/>
      <c r="C42" s="77"/>
      <c r="D42" s="77"/>
      <c r="E42" s="77"/>
      <c r="F42" s="77"/>
      <c r="G42" s="77"/>
      <c r="H42" s="77"/>
      <c r="I42" s="80"/>
      <c r="J42" s="80"/>
      <c r="K42" s="80"/>
      <c r="L42" s="80"/>
      <c r="M42" s="80"/>
      <c r="N42" s="81"/>
    </row>
    <row r="43" spans="1:14" x14ac:dyDescent="0.25">
      <c r="A43" s="72"/>
      <c r="B43" s="97" t="s">
        <v>32</v>
      </c>
      <c r="C43" s="97" t="s">
        <v>56</v>
      </c>
      <c r="D43" s="96" t="s">
        <v>49</v>
      </c>
      <c r="E43" s="96" t="s">
        <v>15</v>
      </c>
      <c r="F43" s="77"/>
      <c r="G43" s="77"/>
      <c r="H43" s="77"/>
      <c r="I43" s="80"/>
      <c r="J43" s="80"/>
      <c r="K43" s="80"/>
      <c r="L43" s="80"/>
      <c r="M43" s="80"/>
      <c r="N43" s="81"/>
    </row>
    <row r="44" spans="1:14" ht="28.5" x14ac:dyDescent="0.25">
      <c r="A44" s="72"/>
      <c r="B44" s="78" t="s">
        <v>130</v>
      </c>
      <c r="C44" s="79">
        <v>40</v>
      </c>
      <c r="D44" s="144">
        <v>0</v>
      </c>
      <c r="E44" s="212">
        <f>+D44+D45</f>
        <v>0</v>
      </c>
      <c r="F44" s="77"/>
      <c r="G44" s="77"/>
      <c r="H44" s="77"/>
      <c r="I44" s="80"/>
      <c r="J44" s="80"/>
      <c r="K44" s="80"/>
      <c r="L44" s="80"/>
      <c r="M44" s="80"/>
      <c r="N44" s="81"/>
    </row>
    <row r="45" spans="1:14" ht="42.75" x14ac:dyDescent="0.25">
      <c r="A45" s="72"/>
      <c r="B45" s="78" t="s">
        <v>131</v>
      </c>
      <c r="C45" s="79">
        <v>60</v>
      </c>
      <c r="D45" s="144">
        <f>+F188</f>
        <v>0</v>
      </c>
      <c r="E45" s="213"/>
      <c r="F45" s="77"/>
      <c r="G45" s="77"/>
      <c r="H45" s="77"/>
      <c r="I45" s="80"/>
      <c r="J45" s="80"/>
      <c r="K45" s="80"/>
      <c r="L45" s="80"/>
      <c r="M45" s="80"/>
      <c r="N45" s="81"/>
    </row>
    <row r="46" spans="1:14" x14ac:dyDescent="0.25">
      <c r="A46" s="72"/>
      <c r="C46" s="73"/>
      <c r="D46" s="30"/>
      <c r="E46" s="74"/>
      <c r="F46" s="31"/>
      <c r="G46" s="31"/>
      <c r="H46" s="31"/>
      <c r="I46" s="19"/>
      <c r="J46" s="19"/>
      <c r="K46" s="19"/>
      <c r="L46" s="19"/>
      <c r="M46" s="19"/>
    </row>
    <row r="47" spans="1:14" x14ac:dyDescent="0.25">
      <c r="A47" s="72"/>
      <c r="C47" s="73"/>
      <c r="D47" s="30"/>
      <c r="E47" s="74"/>
      <c r="F47" s="31"/>
      <c r="G47" s="31"/>
      <c r="H47" s="31"/>
      <c r="I47" s="19"/>
      <c r="J47" s="19"/>
      <c r="K47" s="19"/>
      <c r="L47" s="19"/>
      <c r="M47" s="19"/>
    </row>
    <row r="48" spans="1:14" x14ac:dyDescent="0.25">
      <c r="A48" s="72"/>
      <c r="C48" s="73"/>
      <c r="D48" s="30"/>
      <c r="E48" s="74"/>
      <c r="F48" s="31"/>
      <c r="G48" s="31"/>
      <c r="H48" s="31"/>
      <c r="I48" s="19"/>
      <c r="J48" s="19"/>
      <c r="K48" s="19"/>
      <c r="L48" s="19"/>
      <c r="M48" s="19"/>
    </row>
    <row r="49" spans="1:26" ht="15.75" thickBot="1" x14ac:dyDescent="0.3">
      <c r="M49" s="240" t="s">
        <v>34</v>
      </c>
      <c r="N49" s="240"/>
    </row>
    <row r="50" spans="1:26" x14ac:dyDescent="0.25">
      <c r="B50" s="95" t="s">
        <v>29</v>
      </c>
      <c r="M50" s="47"/>
      <c r="N50" s="47"/>
    </row>
    <row r="51" spans="1:26" ht="15.75" thickBot="1" x14ac:dyDescent="0.3">
      <c r="M51" s="47"/>
      <c r="N51" s="47"/>
    </row>
    <row r="52" spans="1:26" s="80" customFormat="1" ht="109.5" customHeight="1" x14ac:dyDescent="0.25">
      <c r="B52" s="91" t="s">
        <v>132</v>
      </c>
      <c r="C52" s="91" t="s">
        <v>133</v>
      </c>
      <c r="D52" s="91" t="s">
        <v>134</v>
      </c>
      <c r="E52" s="91" t="s">
        <v>43</v>
      </c>
      <c r="F52" s="91" t="s">
        <v>21</v>
      </c>
      <c r="G52" s="91" t="s">
        <v>91</v>
      </c>
      <c r="H52" s="91" t="s">
        <v>16</v>
      </c>
      <c r="I52" s="91" t="s">
        <v>9</v>
      </c>
      <c r="J52" s="91" t="s">
        <v>30</v>
      </c>
      <c r="K52" s="91" t="s">
        <v>59</v>
      </c>
      <c r="L52" s="91" t="s">
        <v>19</v>
      </c>
      <c r="M52" s="76" t="s">
        <v>25</v>
      </c>
      <c r="N52" s="91" t="s">
        <v>135</v>
      </c>
      <c r="O52" s="91" t="s">
        <v>35</v>
      </c>
      <c r="P52" s="92" t="s">
        <v>10</v>
      </c>
      <c r="Q52" s="92" t="s">
        <v>18</v>
      </c>
    </row>
    <row r="53" spans="1:26" s="86" customFormat="1" ht="30" x14ac:dyDescent="0.25">
      <c r="A53" s="38">
        <v>1</v>
      </c>
      <c r="B53" s="87" t="s">
        <v>195</v>
      </c>
      <c r="C53" s="87" t="s">
        <v>195</v>
      </c>
      <c r="D53" s="87" t="s">
        <v>196</v>
      </c>
      <c r="E53" s="82">
        <v>17201401.440000001</v>
      </c>
      <c r="F53" s="83" t="s">
        <v>123</v>
      </c>
      <c r="G53" s="125"/>
      <c r="H53" s="90">
        <v>41659</v>
      </c>
      <c r="I53" s="84">
        <v>41912</v>
      </c>
      <c r="J53" s="84" t="s">
        <v>124</v>
      </c>
      <c r="K53" s="75">
        <f>((I53-H53)/365)*12</f>
        <v>8.3178082191780831</v>
      </c>
      <c r="L53" s="152">
        <v>0</v>
      </c>
      <c r="M53" s="75">
        <f>91*12</f>
        <v>1092</v>
      </c>
      <c r="N53" s="75">
        <v>0</v>
      </c>
      <c r="O53" s="20"/>
      <c r="P53" s="20" t="s">
        <v>197</v>
      </c>
      <c r="Q53" s="126"/>
      <c r="R53" s="85"/>
      <c r="S53" s="85"/>
      <c r="T53" s="85"/>
      <c r="U53" s="85"/>
      <c r="V53" s="85"/>
      <c r="W53" s="85"/>
      <c r="X53" s="85"/>
      <c r="Y53" s="85"/>
      <c r="Z53" s="85"/>
    </row>
    <row r="54" spans="1:26" s="86" customFormat="1" ht="30" x14ac:dyDescent="0.25">
      <c r="A54" s="38">
        <f>+A53+1</f>
        <v>2</v>
      </c>
      <c r="B54" s="87" t="s">
        <v>195</v>
      </c>
      <c r="C54" s="87" t="s">
        <v>195</v>
      </c>
      <c r="D54" s="87" t="s">
        <v>196</v>
      </c>
      <c r="E54" s="82">
        <v>17201200.420000002</v>
      </c>
      <c r="F54" s="83" t="s">
        <v>123</v>
      </c>
      <c r="G54" s="83"/>
      <c r="H54" s="90">
        <v>40934</v>
      </c>
      <c r="I54" s="84">
        <v>41274</v>
      </c>
      <c r="J54" s="84" t="s">
        <v>124</v>
      </c>
      <c r="K54" s="75">
        <f>((I54-H54)/365)*12</f>
        <v>11.17808219178082</v>
      </c>
      <c r="L54" s="84"/>
      <c r="M54" s="75">
        <f>(205+42+59)*12</f>
        <v>3672</v>
      </c>
      <c r="N54" s="75"/>
      <c r="O54" s="20"/>
      <c r="P54" s="20" t="s">
        <v>198</v>
      </c>
      <c r="Q54" s="126"/>
      <c r="R54" s="85"/>
      <c r="S54" s="85"/>
      <c r="T54" s="85"/>
      <c r="U54" s="85"/>
      <c r="V54" s="85"/>
      <c r="W54" s="85"/>
      <c r="X54" s="85"/>
      <c r="Y54" s="85"/>
      <c r="Z54" s="85"/>
    </row>
    <row r="55" spans="1:26" s="86" customFormat="1" x14ac:dyDescent="0.25">
      <c r="A55" s="38">
        <f t="shared" ref="A55:A60" si="1">+A54+1</f>
        <v>3</v>
      </c>
      <c r="B55" s="87"/>
      <c r="C55" s="88"/>
      <c r="D55" s="87"/>
      <c r="E55" s="82"/>
      <c r="F55" s="83"/>
      <c r="G55" s="83"/>
      <c r="H55" s="83"/>
      <c r="I55" s="84"/>
      <c r="J55" s="84"/>
      <c r="K55" s="84"/>
      <c r="L55" s="84"/>
      <c r="M55" s="75"/>
      <c r="N55" s="75"/>
      <c r="O55" s="20"/>
      <c r="P55" s="20"/>
      <c r="Q55" s="126"/>
      <c r="R55" s="85"/>
      <c r="S55" s="85"/>
      <c r="T55" s="85"/>
      <c r="U55" s="85"/>
      <c r="V55" s="85"/>
      <c r="W55" s="85"/>
      <c r="X55" s="85"/>
      <c r="Y55" s="85"/>
      <c r="Z55" s="85"/>
    </row>
    <row r="56" spans="1:26" s="86" customFormat="1" x14ac:dyDescent="0.25">
      <c r="A56" s="38">
        <f t="shared" si="1"/>
        <v>4</v>
      </c>
      <c r="B56" s="87"/>
      <c r="C56" s="88"/>
      <c r="D56" s="87"/>
      <c r="E56" s="82"/>
      <c r="F56" s="83"/>
      <c r="G56" s="83"/>
      <c r="H56" s="83"/>
      <c r="I56" s="84"/>
      <c r="J56" s="84"/>
      <c r="K56" s="84"/>
      <c r="L56" s="84"/>
      <c r="M56" s="75"/>
      <c r="N56" s="75"/>
      <c r="O56" s="20"/>
      <c r="P56" s="20"/>
      <c r="Q56" s="126"/>
      <c r="R56" s="85"/>
      <c r="S56" s="85"/>
      <c r="T56" s="85"/>
      <c r="U56" s="85"/>
      <c r="V56" s="85"/>
      <c r="W56" s="85"/>
      <c r="X56" s="85"/>
      <c r="Y56" s="85"/>
      <c r="Z56" s="85"/>
    </row>
    <row r="57" spans="1:26" s="86" customFormat="1" x14ac:dyDescent="0.25">
      <c r="A57" s="38">
        <f t="shared" si="1"/>
        <v>5</v>
      </c>
      <c r="B57" s="87"/>
      <c r="C57" s="88"/>
      <c r="D57" s="87"/>
      <c r="E57" s="82"/>
      <c r="F57" s="83"/>
      <c r="G57" s="83"/>
      <c r="H57" s="83"/>
      <c r="I57" s="84"/>
      <c r="J57" s="84"/>
      <c r="K57" s="84"/>
      <c r="L57" s="84"/>
      <c r="M57" s="75"/>
      <c r="N57" s="75"/>
      <c r="O57" s="20"/>
      <c r="P57" s="20"/>
      <c r="Q57" s="126"/>
      <c r="R57" s="85"/>
      <c r="S57" s="85"/>
      <c r="T57" s="85"/>
      <c r="U57" s="85"/>
      <c r="V57" s="85"/>
      <c r="W57" s="85"/>
      <c r="X57" s="85"/>
      <c r="Y57" s="85"/>
      <c r="Z57" s="85"/>
    </row>
    <row r="58" spans="1:26" s="86" customFormat="1" x14ac:dyDescent="0.25">
      <c r="A58" s="38">
        <f t="shared" si="1"/>
        <v>6</v>
      </c>
      <c r="B58" s="87"/>
      <c r="C58" s="88"/>
      <c r="D58" s="87"/>
      <c r="E58" s="82"/>
      <c r="F58" s="83"/>
      <c r="G58" s="83"/>
      <c r="H58" s="83"/>
      <c r="I58" s="84"/>
      <c r="J58" s="84"/>
      <c r="K58" s="84"/>
      <c r="L58" s="84"/>
      <c r="M58" s="75"/>
      <c r="N58" s="75"/>
      <c r="O58" s="20"/>
      <c r="P58" s="20"/>
      <c r="Q58" s="126"/>
      <c r="R58" s="85"/>
      <c r="S58" s="85"/>
      <c r="T58" s="85"/>
      <c r="U58" s="85"/>
      <c r="V58" s="85"/>
      <c r="W58" s="85"/>
      <c r="X58" s="85"/>
      <c r="Y58" s="85"/>
      <c r="Z58" s="85"/>
    </row>
    <row r="59" spans="1:26" s="86" customFormat="1" x14ac:dyDescent="0.25">
      <c r="A59" s="38">
        <f t="shared" si="1"/>
        <v>7</v>
      </c>
      <c r="B59" s="87"/>
      <c r="C59" s="88"/>
      <c r="D59" s="87"/>
      <c r="E59" s="82"/>
      <c r="F59" s="83"/>
      <c r="G59" s="83"/>
      <c r="H59" s="83"/>
      <c r="I59" s="84"/>
      <c r="J59" s="84"/>
      <c r="K59" s="84"/>
      <c r="L59" s="84"/>
      <c r="M59" s="75"/>
      <c r="N59" s="75"/>
      <c r="O59" s="20"/>
      <c r="P59" s="20"/>
      <c r="Q59" s="126"/>
      <c r="R59" s="85"/>
      <c r="S59" s="85"/>
      <c r="T59" s="85"/>
      <c r="U59" s="85"/>
      <c r="V59" s="85"/>
      <c r="W59" s="85"/>
      <c r="X59" s="85"/>
      <c r="Y59" s="85"/>
      <c r="Z59" s="85"/>
    </row>
    <row r="60" spans="1:26" s="86" customFormat="1" x14ac:dyDescent="0.25">
      <c r="A60" s="38">
        <f t="shared" si="1"/>
        <v>8</v>
      </c>
      <c r="B60" s="87"/>
      <c r="C60" s="88"/>
      <c r="D60" s="87"/>
      <c r="E60" s="82"/>
      <c r="F60" s="83"/>
      <c r="G60" s="83"/>
      <c r="H60" s="83"/>
      <c r="I60" s="84"/>
      <c r="J60" s="84"/>
      <c r="K60" s="84"/>
      <c r="L60" s="84"/>
      <c r="M60" s="75"/>
      <c r="N60" s="75"/>
      <c r="O60" s="20"/>
      <c r="P60" s="20"/>
      <c r="Q60" s="126"/>
      <c r="R60" s="85"/>
      <c r="S60" s="85"/>
      <c r="T60" s="85"/>
      <c r="U60" s="85"/>
      <c r="V60" s="85"/>
      <c r="W60" s="85"/>
      <c r="X60" s="85"/>
      <c r="Y60" s="85"/>
      <c r="Z60" s="85"/>
    </row>
    <row r="61" spans="1:26" s="86" customFormat="1" x14ac:dyDescent="0.25">
      <c r="A61" s="38"/>
      <c r="B61" s="39" t="s">
        <v>15</v>
      </c>
      <c r="C61" s="88"/>
      <c r="D61" s="87"/>
      <c r="E61" s="82"/>
      <c r="F61" s="83"/>
      <c r="G61" s="83"/>
      <c r="H61" s="83"/>
      <c r="I61" s="84"/>
      <c r="J61" s="84"/>
      <c r="K61" s="89">
        <f t="shared" ref="K61" si="2">SUM(K53:K60)</f>
        <v>19.495890410958904</v>
      </c>
      <c r="L61" s="89">
        <f t="shared" ref="L61:N61" si="3">SUM(L53:L60)</f>
        <v>0</v>
      </c>
      <c r="M61" s="124">
        <f t="shared" si="3"/>
        <v>4764</v>
      </c>
      <c r="N61" s="89">
        <f t="shared" si="3"/>
        <v>0</v>
      </c>
      <c r="O61" s="20"/>
      <c r="P61" s="20"/>
      <c r="Q61" s="127"/>
    </row>
    <row r="62" spans="1:26" s="21" customFormat="1" x14ac:dyDescent="0.25">
      <c r="E62" s="22"/>
    </row>
    <row r="63" spans="1:26" s="21" customFormat="1" x14ac:dyDescent="0.25">
      <c r="B63" s="241" t="s">
        <v>27</v>
      </c>
      <c r="C63" s="241" t="s">
        <v>26</v>
      </c>
      <c r="D63" s="243" t="s">
        <v>33</v>
      </c>
      <c r="E63" s="243"/>
    </row>
    <row r="64" spans="1:26" s="21" customFormat="1" x14ac:dyDescent="0.25">
      <c r="B64" s="242"/>
      <c r="C64" s="242"/>
      <c r="D64" s="146" t="s">
        <v>22</v>
      </c>
      <c r="E64" s="45" t="s">
        <v>23</v>
      </c>
    </row>
    <row r="65" spans="2:17" s="21" customFormat="1" ht="30.6" customHeight="1" x14ac:dyDescent="0.25">
      <c r="B65" s="43" t="s">
        <v>20</v>
      </c>
      <c r="C65" s="44">
        <f>+K61</f>
        <v>19.495890410958904</v>
      </c>
      <c r="D65" s="42"/>
      <c r="E65" s="42" t="s">
        <v>124</v>
      </c>
      <c r="F65" s="23"/>
      <c r="G65" s="23"/>
      <c r="H65" s="23"/>
      <c r="I65" s="23"/>
      <c r="J65" s="23"/>
      <c r="K65" s="23"/>
      <c r="L65" s="23"/>
      <c r="M65" s="23"/>
    </row>
    <row r="66" spans="2:17" s="21" customFormat="1" ht="30" customHeight="1" x14ac:dyDescent="0.25">
      <c r="B66" s="43" t="s">
        <v>24</v>
      </c>
      <c r="C66" s="44">
        <f>+M61</f>
        <v>4764</v>
      </c>
      <c r="D66" s="42" t="s">
        <v>123</v>
      </c>
      <c r="E66" s="42"/>
    </row>
    <row r="67" spans="2:17" s="21" customFormat="1" x14ac:dyDescent="0.25">
      <c r="B67" s="24"/>
      <c r="C67" s="234"/>
      <c r="D67" s="234"/>
      <c r="E67" s="234"/>
      <c r="F67" s="234"/>
      <c r="G67" s="234"/>
      <c r="H67" s="234"/>
      <c r="I67" s="234"/>
      <c r="J67" s="234"/>
      <c r="K67" s="234"/>
      <c r="L67" s="234"/>
      <c r="M67" s="234"/>
      <c r="N67" s="234"/>
    </row>
    <row r="68" spans="2:17" ht="28.15" customHeight="1" thickBot="1" x14ac:dyDescent="0.3"/>
    <row r="69" spans="2:17" ht="27" thickBot="1" x14ac:dyDescent="0.3">
      <c r="B69" s="235" t="s">
        <v>92</v>
      </c>
      <c r="C69" s="235"/>
      <c r="D69" s="235"/>
      <c r="E69" s="235"/>
      <c r="F69" s="235"/>
      <c r="G69" s="235"/>
      <c r="H69" s="235"/>
      <c r="I69" s="235"/>
      <c r="J69" s="235"/>
      <c r="K69" s="235"/>
      <c r="L69" s="235"/>
      <c r="M69" s="235"/>
      <c r="N69" s="235"/>
    </row>
    <row r="72" spans="2:17" ht="109.5" customHeight="1" x14ac:dyDescent="0.25">
      <c r="B72" s="93" t="s">
        <v>136</v>
      </c>
      <c r="C72" s="49" t="s">
        <v>1</v>
      </c>
      <c r="D72" s="49" t="s">
        <v>94</v>
      </c>
      <c r="E72" s="49" t="s">
        <v>93</v>
      </c>
      <c r="F72" s="49" t="s">
        <v>95</v>
      </c>
      <c r="G72" s="49" t="s">
        <v>96</v>
      </c>
      <c r="H72" s="49" t="s">
        <v>97</v>
      </c>
      <c r="I72" s="49" t="s">
        <v>98</v>
      </c>
      <c r="J72" s="49" t="s">
        <v>99</v>
      </c>
      <c r="K72" s="49" t="s">
        <v>100</v>
      </c>
      <c r="L72" s="49" t="s">
        <v>101</v>
      </c>
      <c r="M72" s="68" t="s">
        <v>102</v>
      </c>
      <c r="N72" s="68" t="s">
        <v>103</v>
      </c>
      <c r="O72" s="214" t="s">
        <v>2</v>
      </c>
      <c r="P72" s="216"/>
      <c r="Q72" s="49" t="s">
        <v>17</v>
      </c>
    </row>
    <row r="73" spans="2:17" x14ac:dyDescent="0.25">
      <c r="B73" s="2" t="s">
        <v>199</v>
      </c>
      <c r="C73" s="2" t="s">
        <v>200</v>
      </c>
      <c r="D73" s="4" t="s">
        <v>201</v>
      </c>
      <c r="E73" s="4">
        <v>125</v>
      </c>
      <c r="F73" s="3" t="s">
        <v>202</v>
      </c>
      <c r="G73" s="3" t="s">
        <v>202</v>
      </c>
      <c r="H73" s="3" t="s">
        <v>202</v>
      </c>
      <c r="I73" s="69" t="s">
        <v>312</v>
      </c>
      <c r="J73" s="69" t="s">
        <v>202</v>
      </c>
      <c r="K73" s="94" t="s">
        <v>202</v>
      </c>
      <c r="L73" s="94" t="s">
        <v>202</v>
      </c>
      <c r="M73" s="94" t="s">
        <v>202</v>
      </c>
      <c r="N73" s="94" t="s">
        <v>202</v>
      </c>
      <c r="O73" s="218" t="s">
        <v>203</v>
      </c>
      <c r="P73" s="219"/>
      <c r="Q73" s="236" t="s">
        <v>313</v>
      </c>
    </row>
    <row r="74" spans="2:17" x14ac:dyDescent="0.25">
      <c r="B74" s="2" t="s">
        <v>204</v>
      </c>
      <c r="C74" s="2" t="s">
        <v>200</v>
      </c>
      <c r="D74" s="4" t="s">
        <v>201</v>
      </c>
      <c r="E74" s="4">
        <v>443</v>
      </c>
      <c r="F74" s="3" t="s">
        <v>202</v>
      </c>
      <c r="G74" s="3" t="s">
        <v>202</v>
      </c>
      <c r="H74" s="3" t="s">
        <v>202</v>
      </c>
      <c r="I74" s="69" t="s">
        <v>312</v>
      </c>
      <c r="J74" s="69" t="s">
        <v>202</v>
      </c>
      <c r="K74" s="94" t="s">
        <v>202</v>
      </c>
      <c r="L74" s="94" t="s">
        <v>202</v>
      </c>
      <c r="M74" s="94" t="s">
        <v>202</v>
      </c>
      <c r="N74" s="94" t="s">
        <v>202</v>
      </c>
      <c r="O74" s="218" t="s">
        <v>203</v>
      </c>
      <c r="P74" s="219"/>
      <c r="Q74" s="237"/>
    </row>
    <row r="75" spans="2:17" x14ac:dyDescent="0.25">
      <c r="B75" s="2" t="s">
        <v>205</v>
      </c>
      <c r="C75" s="2" t="s">
        <v>200</v>
      </c>
      <c r="D75" s="4" t="s">
        <v>201</v>
      </c>
      <c r="E75" s="4">
        <v>50</v>
      </c>
      <c r="F75" s="3" t="s">
        <v>202</v>
      </c>
      <c r="G75" s="3" t="s">
        <v>202</v>
      </c>
      <c r="H75" s="3" t="s">
        <v>202</v>
      </c>
      <c r="I75" s="69" t="s">
        <v>312</v>
      </c>
      <c r="J75" s="69" t="s">
        <v>202</v>
      </c>
      <c r="K75" s="94" t="s">
        <v>202</v>
      </c>
      <c r="L75" s="94" t="s">
        <v>202</v>
      </c>
      <c r="M75" s="94" t="s">
        <v>202</v>
      </c>
      <c r="N75" s="94" t="s">
        <v>202</v>
      </c>
      <c r="O75" s="218" t="s">
        <v>203</v>
      </c>
      <c r="P75" s="219"/>
      <c r="Q75" s="237"/>
    </row>
    <row r="76" spans="2:17" x14ac:dyDescent="0.25">
      <c r="B76" s="2" t="s">
        <v>206</v>
      </c>
      <c r="C76" s="2" t="s">
        <v>200</v>
      </c>
      <c r="D76" s="4" t="s">
        <v>201</v>
      </c>
      <c r="E76" s="4">
        <v>52</v>
      </c>
      <c r="F76" s="3" t="s">
        <v>202</v>
      </c>
      <c r="G76" s="3" t="s">
        <v>202</v>
      </c>
      <c r="H76" s="3" t="s">
        <v>202</v>
      </c>
      <c r="I76" s="69" t="s">
        <v>312</v>
      </c>
      <c r="J76" s="69" t="s">
        <v>202</v>
      </c>
      <c r="K76" s="94" t="s">
        <v>202</v>
      </c>
      <c r="L76" s="94" t="s">
        <v>202</v>
      </c>
      <c r="M76" s="94" t="s">
        <v>202</v>
      </c>
      <c r="N76" s="94" t="s">
        <v>202</v>
      </c>
      <c r="O76" s="218" t="s">
        <v>203</v>
      </c>
      <c r="P76" s="219"/>
      <c r="Q76" s="237"/>
    </row>
    <row r="77" spans="2:17" x14ac:dyDescent="0.25">
      <c r="B77" s="2" t="s">
        <v>207</v>
      </c>
      <c r="C77" s="2" t="s">
        <v>200</v>
      </c>
      <c r="D77" s="4" t="s">
        <v>201</v>
      </c>
      <c r="E77" s="4">
        <v>50</v>
      </c>
      <c r="F77" s="3" t="s">
        <v>202</v>
      </c>
      <c r="G77" s="3" t="s">
        <v>202</v>
      </c>
      <c r="H77" s="3" t="s">
        <v>202</v>
      </c>
      <c r="I77" s="69" t="s">
        <v>312</v>
      </c>
      <c r="J77" s="69" t="s">
        <v>202</v>
      </c>
      <c r="K77" s="94" t="s">
        <v>202</v>
      </c>
      <c r="L77" s="94" t="s">
        <v>202</v>
      </c>
      <c r="M77" s="94" t="s">
        <v>202</v>
      </c>
      <c r="N77" s="94" t="s">
        <v>202</v>
      </c>
      <c r="O77" s="218" t="s">
        <v>203</v>
      </c>
      <c r="P77" s="219"/>
      <c r="Q77" s="237"/>
    </row>
    <row r="78" spans="2:17" x14ac:dyDescent="0.25">
      <c r="B78" s="2" t="s">
        <v>208</v>
      </c>
      <c r="C78" s="2" t="s">
        <v>200</v>
      </c>
      <c r="D78" s="4" t="s">
        <v>201</v>
      </c>
      <c r="E78" s="4">
        <v>53</v>
      </c>
      <c r="F78" s="3" t="s">
        <v>202</v>
      </c>
      <c r="G78" s="3" t="s">
        <v>202</v>
      </c>
      <c r="H78" s="3" t="s">
        <v>202</v>
      </c>
      <c r="I78" s="69" t="s">
        <v>312</v>
      </c>
      <c r="J78" s="69" t="s">
        <v>202</v>
      </c>
      <c r="K78" s="94" t="s">
        <v>202</v>
      </c>
      <c r="L78" s="94" t="s">
        <v>202</v>
      </c>
      <c r="M78" s="94" t="s">
        <v>202</v>
      </c>
      <c r="N78" s="94" t="s">
        <v>202</v>
      </c>
      <c r="O78" s="218" t="s">
        <v>203</v>
      </c>
      <c r="P78" s="219"/>
      <c r="Q78" s="237"/>
    </row>
    <row r="79" spans="2:17" x14ac:dyDescent="0.25">
      <c r="B79" s="94" t="s">
        <v>209</v>
      </c>
      <c r="C79" s="94" t="s">
        <v>200</v>
      </c>
      <c r="D79" s="94" t="s">
        <v>201</v>
      </c>
      <c r="E79" s="94">
        <v>53</v>
      </c>
      <c r="F79" s="94" t="s">
        <v>202</v>
      </c>
      <c r="G79" s="94" t="s">
        <v>202</v>
      </c>
      <c r="H79" s="94" t="s">
        <v>202</v>
      </c>
      <c r="I79" s="69" t="s">
        <v>312</v>
      </c>
      <c r="J79" s="94" t="s">
        <v>202</v>
      </c>
      <c r="K79" s="94" t="s">
        <v>202</v>
      </c>
      <c r="L79" s="94" t="s">
        <v>202</v>
      </c>
      <c r="M79" s="94" t="s">
        <v>202</v>
      </c>
      <c r="N79" s="94" t="s">
        <v>202</v>
      </c>
      <c r="O79" s="218" t="s">
        <v>203</v>
      </c>
      <c r="P79" s="219"/>
      <c r="Q79" s="237"/>
    </row>
    <row r="80" spans="2:17" x14ac:dyDescent="0.25">
      <c r="B80" s="94" t="s">
        <v>210</v>
      </c>
      <c r="C80" s="94" t="s">
        <v>200</v>
      </c>
      <c r="D80" s="94" t="s">
        <v>201</v>
      </c>
      <c r="E80" s="94">
        <v>30</v>
      </c>
      <c r="F80" s="94" t="s">
        <v>202</v>
      </c>
      <c r="G80" s="94" t="s">
        <v>202</v>
      </c>
      <c r="H80" s="94" t="s">
        <v>202</v>
      </c>
      <c r="I80" s="69" t="s">
        <v>312</v>
      </c>
      <c r="J80" s="94" t="s">
        <v>202</v>
      </c>
      <c r="K80" s="94" t="s">
        <v>202</v>
      </c>
      <c r="L80" s="94" t="s">
        <v>202</v>
      </c>
      <c r="M80" s="94" t="s">
        <v>202</v>
      </c>
      <c r="N80" s="94" t="s">
        <v>202</v>
      </c>
      <c r="O80" s="218" t="s">
        <v>203</v>
      </c>
      <c r="P80" s="219"/>
      <c r="Q80" s="237"/>
    </row>
    <row r="81" spans="2:17" x14ac:dyDescent="0.25">
      <c r="B81" s="2" t="s">
        <v>211</v>
      </c>
      <c r="C81" s="2" t="s">
        <v>200</v>
      </c>
      <c r="D81" s="4" t="s">
        <v>201</v>
      </c>
      <c r="E81" s="4">
        <v>58</v>
      </c>
      <c r="F81" s="3" t="s">
        <v>202</v>
      </c>
      <c r="G81" s="3" t="s">
        <v>202</v>
      </c>
      <c r="H81" s="3" t="s">
        <v>202</v>
      </c>
      <c r="I81" s="69" t="s">
        <v>312</v>
      </c>
      <c r="J81" s="69" t="s">
        <v>202</v>
      </c>
      <c r="K81" s="94" t="s">
        <v>202</v>
      </c>
      <c r="L81" s="94" t="s">
        <v>202</v>
      </c>
      <c r="M81" s="94" t="s">
        <v>202</v>
      </c>
      <c r="N81" s="94" t="s">
        <v>202</v>
      </c>
      <c r="O81" s="218" t="s">
        <v>203</v>
      </c>
      <c r="P81" s="219"/>
      <c r="Q81" s="237"/>
    </row>
    <row r="82" spans="2:17" x14ac:dyDescent="0.25">
      <c r="B82" s="2" t="s">
        <v>212</v>
      </c>
      <c r="C82" s="2" t="s">
        <v>200</v>
      </c>
      <c r="D82" s="4" t="s">
        <v>201</v>
      </c>
      <c r="E82" s="4">
        <v>52</v>
      </c>
      <c r="F82" s="3" t="s">
        <v>202</v>
      </c>
      <c r="G82" s="3" t="s">
        <v>202</v>
      </c>
      <c r="H82" s="3" t="s">
        <v>202</v>
      </c>
      <c r="I82" s="69" t="s">
        <v>312</v>
      </c>
      <c r="J82" s="69" t="s">
        <v>202</v>
      </c>
      <c r="K82" s="94" t="s">
        <v>202</v>
      </c>
      <c r="L82" s="94" t="s">
        <v>202</v>
      </c>
      <c r="M82" s="94" t="s">
        <v>202</v>
      </c>
      <c r="N82" s="94" t="s">
        <v>202</v>
      </c>
      <c r="O82" s="218" t="s">
        <v>203</v>
      </c>
      <c r="P82" s="219"/>
      <c r="Q82" s="237"/>
    </row>
    <row r="83" spans="2:17" x14ac:dyDescent="0.25">
      <c r="B83" s="2" t="s">
        <v>213</v>
      </c>
      <c r="C83" s="2" t="s">
        <v>200</v>
      </c>
      <c r="D83" s="4" t="s">
        <v>201</v>
      </c>
      <c r="E83" s="4">
        <v>17</v>
      </c>
      <c r="F83" s="3" t="s">
        <v>202</v>
      </c>
      <c r="G83" s="3" t="s">
        <v>202</v>
      </c>
      <c r="H83" s="3" t="s">
        <v>202</v>
      </c>
      <c r="I83" s="69" t="s">
        <v>312</v>
      </c>
      <c r="J83" s="69" t="s">
        <v>202</v>
      </c>
      <c r="K83" s="94" t="s">
        <v>202</v>
      </c>
      <c r="L83" s="94" t="s">
        <v>202</v>
      </c>
      <c r="M83" s="94" t="s">
        <v>202</v>
      </c>
      <c r="N83" s="94" t="s">
        <v>202</v>
      </c>
      <c r="O83" s="218" t="s">
        <v>203</v>
      </c>
      <c r="P83" s="219"/>
      <c r="Q83" s="237"/>
    </row>
    <row r="84" spans="2:17" x14ac:dyDescent="0.25">
      <c r="B84" s="2" t="s">
        <v>214</v>
      </c>
      <c r="C84" s="2" t="s">
        <v>200</v>
      </c>
      <c r="D84" s="4" t="s">
        <v>201</v>
      </c>
      <c r="E84" s="4">
        <v>52</v>
      </c>
      <c r="F84" s="3" t="s">
        <v>202</v>
      </c>
      <c r="G84" s="3" t="s">
        <v>202</v>
      </c>
      <c r="H84" s="3" t="s">
        <v>202</v>
      </c>
      <c r="I84" s="69" t="s">
        <v>312</v>
      </c>
      <c r="J84" s="69" t="s">
        <v>202</v>
      </c>
      <c r="K84" s="94" t="s">
        <v>202</v>
      </c>
      <c r="L84" s="94" t="s">
        <v>202</v>
      </c>
      <c r="M84" s="94" t="s">
        <v>202</v>
      </c>
      <c r="N84" s="94" t="s">
        <v>202</v>
      </c>
      <c r="O84" s="218" t="s">
        <v>203</v>
      </c>
      <c r="P84" s="219"/>
      <c r="Q84" s="237"/>
    </row>
    <row r="85" spans="2:17" x14ac:dyDescent="0.25">
      <c r="B85" s="2" t="s">
        <v>215</v>
      </c>
      <c r="C85" s="2" t="s">
        <v>200</v>
      </c>
      <c r="D85" s="4" t="s">
        <v>201</v>
      </c>
      <c r="E85" s="4">
        <v>56</v>
      </c>
      <c r="F85" s="3" t="s">
        <v>202</v>
      </c>
      <c r="G85" s="3" t="s">
        <v>202</v>
      </c>
      <c r="H85" s="3" t="s">
        <v>202</v>
      </c>
      <c r="I85" s="69" t="s">
        <v>312</v>
      </c>
      <c r="J85" s="69" t="s">
        <v>202</v>
      </c>
      <c r="K85" s="94" t="s">
        <v>202</v>
      </c>
      <c r="L85" s="94" t="s">
        <v>202</v>
      </c>
      <c r="M85" s="94" t="s">
        <v>202</v>
      </c>
      <c r="N85" s="94" t="s">
        <v>202</v>
      </c>
      <c r="O85" s="218" t="s">
        <v>203</v>
      </c>
      <c r="P85" s="219"/>
      <c r="Q85" s="237"/>
    </row>
    <row r="86" spans="2:17" x14ac:dyDescent="0.25">
      <c r="B86" s="2" t="s">
        <v>216</v>
      </c>
      <c r="C86" s="2" t="s">
        <v>200</v>
      </c>
      <c r="D86" s="4" t="s">
        <v>217</v>
      </c>
      <c r="E86" s="4">
        <v>300</v>
      </c>
      <c r="F86" s="3" t="s">
        <v>202</v>
      </c>
      <c r="G86" s="3" t="s">
        <v>202</v>
      </c>
      <c r="H86" s="3" t="s">
        <v>202</v>
      </c>
      <c r="I86" s="69" t="s">
        <v>312</v>
      </c>
      <c r="J86" s="69" t="s">
        <v>202</v>
      </c>
      <c r="K86" s="94" t="s">
        <v>202</v>
      </c>
      <c r="L86" s="94" t="s">
        <v>202</v>
      </c>
      <c r="M86" s="94" t="s">
        <v>202</v>
      </c>
      <c r="N86" s="94" t="s">
        <v>202</v>
      </c>
      <c r="O86" s="218" t="s">
        <v>203</v>
      </c>
      <c r="P86" s="219"/>
      <c r="Q86" s="237"/>
    </row>
    <row r="87" spans="2:17" x14ac:dyDescent="0.25">
      <c r="B87" s="94" t="s">
        <v>218</v>
      </c>
      <c r="C87" s="94" t="s">
        <v>200</v>
      </c>
      <c r="D87" s="94" t="s">
        <v>219</v>
      </c>
      <c r="E87" s="94">
        <v>125</v>
      </c>
      <c r="F87" s="94" t="s">
        <v>202</v>
      </c>
      <c r="G87" s="94" t="s">
        <v>202</v>
      </c>
      <c r="H87" s="94" t="s">
        <v>202</v>
      </c>
      <c r="I87" s="69" t="s">
        <v>312</v>
      </c>
      <c r="J87" s="94" t="s">
        <v>202</v>
      </c>
      <c r="K87" s="94" t="s">
        <v>202</v>
      </c>
      <c r="L87" s="94" t="s">
        <v>202</v>
      </c>
      <c r="M87" s="94" t="s">
        <v>202</v>
      </c>
      <c r="N87" s="94" t="s">
        <v>202</v>
      </c>
      <c r="O87" s="218" t="s">
        <v>203</v>
      </c>
      <c r="P87" s="219"/>
      <c r="Q87" s="237"/>
    </row>
    <row r="88" spans="2:17" x14ac:dyDescent="0.25">
      <c r="B88" s="94" t="s">
        <v>204</v>
      </c>
      <c r="C88" s="94" t="s">
        <v>200</v>
      </c>
      <c r="D88" s="94" t="s">
        <v>219</v>
      </c>
      <c r="E88" s="94">
        <v>176</v>
      </c>
      <c r="F88" s="94" t="s">
        <v>202</v>
      </c>
      <c r="G88" s="94" t="s">
        <v>202</v>
      </c>
      <c r="H88" s="94" t="s">
        <v>202</v>
      </c>
      <c r="I88" s="69" t="s">
        <v>312</v>
      </c>
      <c r="J88" s="94" t="s">
        <v>202</v>
      </c>
      <c r="K88" s="94" t="s">
        <v>202</v>
      </c>
      <c r="L88" s="94" t="s">
        <v>202</v>
      </c>
      <c r="M88" s="94" t="s">
        <v>202</v>
      </c>
      <c r="N88" s="94" t="s">
        <v>202</v>
      </c>
      <c r="O88" s="218" t="s">
        <v>203</v>
      </c>
      <c r="P88" s="219"/>
      <c r="Q88" s="237"/>
    </row>
    <row r="89" spans="2:17" x14ac:dyDescent="0.25">
      <c r="B89" s="2" t="s">
        <v>205</v>
      </c>
      <c r="C89" s="2" t="s">
        <v>200</v>
      </c>
      <c r="D89" s="4" t="s">
        <v>219</v>
      </c>
      <c r="E89" s="4">
        <v>54</v>
      </c>
      <c r="F89" s="3" t="s">
        <v>202</v>
      </c>
      <c r="G89" s="3" t="s">
        <v>202</v>
      </c>
      <c r="H89" s="3" t="s">
        <v>202</v>
      </c>
      <c r="I89" s="69" t="s">
        <v>312</v>
      </c>
      <c r="J89" s="69" t="s">
        <v>202</v>
      </c>
      <c r="K89" s="94" t="s">
        <v>202</v>
      </c>
      <c r="L89" s="94" t="s">
        <v>202</v>
      </c>
      <c r="M89" s="94" t="s">
        <v>202</v>
      </c>
      <c r="N89" s="94" t="s">
        <v>202</v>
      </c>
      <c r="O89" s="218" t="s">
        <v>203</v>
      </c>
      <c r="P89" s="219"/>
      <c r="Q89" s="237"/>
    </row>
    <row r="90" spans="2:17" x14ac:dyDescent="0.25">
      <c r="B90" s="2" t="s">
        <v>206</v>
      </c>
      <c r="C90" s="2" t="s">
        <v>200</v>
      </c>
      <c r="D90" s="4" t="s">
        <v>219</v>
      </c>
      <c r="E90" s="4">
        <v>45</v>
      </c>
      <c r="F90" s="3" t="s">
        <v>202</v>
      </c>
      <c r="G90" s="3" t="s">
        <v>202</v>
      </c>
      <c r="H90" s="3" t="s">
        <v>202</v>
      </c>
      <c r="I90" s="69" t="s">
        <v>312</v>
      </c>
      <c r="J90" s="69" t="s">
        <v>202</v>
      </c>
      <c r="K90" s="94" t="s">
        <v>202</v>
      </c>
      <c r="L90" s="94" t="s">
        <v>202</v>
      </c>
      <c r="M90" s="94" t="s">
        <v>202</v>
      </c>
      <c r="N90" s="94" t="s">
        <v>202</v>
      </c>
      <c r="O90" s="218" t="s">
        <v>203</v>
      </c>
      <c r="P90" s="219"/>
      <c r="Q90" s="238"/>
    </row>
    <row r="91" spans="2:17" x14ac:dyDescent="0.25">
      <c r="B91" s="2"/>
      <c r="C91" s="2"/>
      <c r="D91" s="4"/>
      <c r="E91" s="4"/>
      <c r="F91" s="3"/>
      <c r="G91" s="3"/>
      <c r="H91" s="3"/>
      <c r="I91" s="69"/>
      <c r="J91" s="69"/>
      <c r="K91" s="94"/>
      <c r="L91" s="94"/>
      <c r="M91" s="94"/>
      <c r="N91" s="94"/>
      <c r="O91" s="218"/>
      <c r="P91" s="219"/>
      <c r="Q91" s="94"/>
    </row>
    <row r="92" spans="2:17" x14ac:dyDescent="0.25">
      <c r="B92" s="2"/>
      <c r="C92" s="2"/>
      <c r="D92" s="4"/>
      <c r="E92" s="4"/>
      <c r="F92" s="3"/>
      <c r="G92" s="3"/>
      <c r="H92" s="3"/>
      <c r="I92" s="69"/>
      <c r="J92" s="69"/>
      <c r="K92" s="94"/>
      <c r="L92" s="94"/>
      <c r="M92" s="94"/>
      <c r="N92" s="94"/>
      <c r="O92" s="218"/>
      <c r="P92" s="219"/>
      <c r="Q92" s="94"/>
    </row>
    <row r="93" spans="2:17" x14ac:dyDescent="0.25">
      <c r="B93" s="2"/>
      <c r="C93" s="2"/>
      <c r="D93" s="4"/>
      <c r="E93" s="4"/>
      <c r="F93" s="3"/>
      <c r="G93" s="3"/>
      <c r="H93" s="3"/>
      <c r="I93" s="69"/>
      <c r="J93" s="69"/>
      <c r="K93" s="94"/>
      <c r="L93" s="94"/>
      <c r="M93" s="94"/>
      <c r="N93" s="94"/>
      <c r="O93" s="218"/>
      <c r="P93" s="219"/>
      <c r="Q93" s="94"/>
    </row>
    <row r="94" spans="2:17" x14ac:dyDescent="0.25">
      <c r="B94" s="2"/>
      <c r="C94" s="2"/>
      <c r="D94" s="4"/>
      <c r="E94" s="4"/>
      <c r="F94" s="3"/>
      <c r="G94" s="3"/>
      <c r="H94" s="3"/>
      <c r="I94" s="69"/>
      <c r="J94" s="69"/>
      <c r="K94" s="94"/>
      <c r="L94" s="94"/>
      <c r="M94" s="94"/>
      <c r="N94" s="94"/>
      <c r="O94" s="218"/>
      <c r="P94" s="219"/>
      <c r="Q94" s="94"/>
    </row>
    <row r="95" spans="2:17" x14ac:dyDescent="0.25">
      <c r="B95" s="94"/>
      <c r="C95" s="94"/>
      <c r="D95" s="94"/>
      <c r="E95" s="94"/>
      <c r="F95" s="94"/>
      <c r="G95" s="94"/>
      <c r="H95" s="94"/>
      <c r="I95" s="94"/>
      <c r="J95" s="94"/>
      <c r="K95" s="94"/>
      <c r="L95" s="94"/>
      <c r="M95" s="94"/>
      <c r="N95" s="94"/>
      <c r="O95" s="218"/>
      <c r="P95" s="219"/>
      <c r="Q95" s="94"/>
    </row>
    <row r="96" spans="2:17" x14ac:dyDescent="0.25">
      <c r="B96" s="94"/>
      <c r="C96" s="94"/>
      <c r="D96" s="94"/>
      <c r="E96" s="94"/>
      <c r="F96" s="94"/>
      <c r="G96" s="94"/>
      <c r="H96" s="94"/>
      <c r="I96" s="94"/>
      <c r="J96" s="94"/>
      <c r="K96" s="94"/>
      <c r="L96" s="94"/>
      <c r="M96" s="94"/>
      <c r="N96" s="94"/>
      <c r="O96" s="218"/>
      <c r="P96" s="219"/>
      <c r="Q96" s="94"/>
    </row>
    <row r="97" spans="2:17" x14ac:dyDescent="0.25">
      <c r="B97" s="7"/>
      <c r="C97" s="7"/>
      <c r="D97" s="7"/>
      <c r="E97" s="7"/>
      <c r="F97" s="7"/>
      <c r="G97" s="7"/>
      <c r="H97" s="7"/>
      <c r="I97" s="7"/>
      <c r="J97" s="7"/>
      <c r="K97" s="7"/>
      <c r="L97" s="7"/>
      <c r="M97" s="7"/>
      <c r="N97" s="7"/>
      <c r="O97" s="153"/>
      <c r="P97" s="153"/>
      <c r="Q97" s="7"/>
    </row>
    <row r="98" spans="2:17" x14ac:dyDescent="0.25">
      <c r="B98" s="7"/>
      <c r="C98" s="7"/>
      <c r="D98" s="7"/>
      <c r="E98" s="7"/>
      <c r="F98" s="7"/>
      <c r="G98" s="7"/>
      <c r="H98" s="7"/>
      <c r="I98" s="7"/>
      <c r="J98" s="7"/>
      <c r="K98" s="7"/>
      <c r="L98" s="7"/>
      <c r="M98" s="7"/>
      <c r="N98" s="7"/>
      <c r="O98" s="153"/>
      <c r="P98" s="153"/>
      <c r="Q98" s="7"/>
    </row>
    <row r="99" spans="2:17" x14ac:dyDescent="0.25">
      <c r="B99" s="6" t="s">
        <v>36</v>
      </c>
    </row>
    <row r="100" spans="2:17" x14ac:dyDescent="0.25">
      <c r="B100" s="6" t="s">
        <v>60</v>
      </c>
    </row>
    <row r="102" spans="2:17" ht="15.75" thickBot="1" x14ac:dyDescent="0.3"/>
    <row r="103" spans="2:17" ht="27" thickBot="1" x14ac:dyDescent="0.3">
      <c r="B103" s="222" t="s">
        <v>37</v>
      </c>
      <c r="C103" s="223"/>
      <c r="D103" s="223"/>
      <c r="E103" s="223"/>
      <c r="F103" s="223"/>
      <c r="G103" s="223"/>
      <c r="H103" s="223"/>
      <c r="I103" s="223"/>
      <c r="J103" s="223"/>
      <c r="K103" s="223"/>
      <c r="L103" s="223"/>
      <c r="M103" s="223"/>
      <c r="N103" s="224"/>
    </row>
    <row r="108" spans="2:17" ht="76.5" customHeight="1" x14ac:dyDescent="0.25">
      <c r="B108" s="93" t="s">
        <v>0</v>
      </c>
      <c r="C108" s="93" t="s">
        <v>38</v>
      </c>
      <c r="D108" s="93" t="s">
        <v>39</v>
      </c>
      <c r="E108" s="93" t="s">
        <v>104</v>
      </c>
      <c r="F108" s="93" t="s">
        <v>106</v>
      </c>
      <c r="G108" s="93" t="s">
        <v>107</v>
      </c>
      <c r="H108" s="93" t="s">
        <v>108</v>
      </c>
      <c r="I108" s="93" t="s">
        <v>105</v>
      </c>
      <c r="J108" s="214" t="s">
        <v>109</v>
      </c>
      <c r="K108" s="215"/>
      <c r="L108" s="216"/>
      <c r="M108" s="93" t="s">
        <v>110</v>
      </c>
      <c r="N108" s="93" t="s">
        <v>40</v>
      </c>
      <c r="O108" s="93" t="s">
        <v>41</v>
      </c>
      <c r="P108" s="214" t="s">
        <v>2</v>
      </c>
      <c r="Q108" s="216"/>
    </row>
    <row r="109" spans="2:17" s="154" customFormat="1" ht="75" x14ac:dyDescent="0.25">
      <c r="B109" s="155" t="s">
        <v>42</v>
      </c>
      <c r="C109" s="155" t="s">
        <v>220</v>
      </c>
      <c r="D109" s="156" t="s">
        <v>221</v>
      </c>
      <c r="E109" s="156">
        <v>24529181</v>
      </c>
      <c r="F109" s="157" t="s">
        <v>222</v>
      </c>
      <c r="G109" s="157" t="s">
        <v>223</v>
      </c>
      <c r="H109" s="158">
        <v>41390</v>
      </c>
      <c r="I109" s="159" t="s">
        <v>123</v>
      </c>
      <c r="J109" s="157" t="s">
        <v>224</v>
      </c>
      <c r="K109" s="160" t="s">
        <v>225</v>
      </c>
      <c r="L109" s="160" t="s">
        <v>226</v>
      </c>
      <c r="M109" s="157" t="s">
        <v>123</v>
      </c>
      <c r="N109" s="157" t="s">
        <v>123</v>
      </c>
      <c r="O109" s="157" t="s">
        <v>123</v>
      </c>
      <c r="P109" s="230" t="s">
        <v>67</v>
      </c>
      <c r="Q109" s="230"/>
    </row>
    <row r="110" spans="2:17" s="154" customFormat="1" ht="409.5" x14ac:dyDescent="0.25">
      <c r="B110" s="155" t="s">
        <v>42</v>
      </c>
      <c r="C110" s="155" t="s">
        <v>220</v>
      </c>
      <c r="D110" s="156" t="s">
        <v>227</v>
      </c>
      <c r="E110" s="156">
        <v>24398116</v>
      </c>
      <c r="F110" s="157" t="s">
        <v>228</v>
      </c>
      <c r="G110" s="157" t="s">
        <v>229</v>
      </c>
      <c r="H110" s="158">
        <v>38471</v>
      </c>
      <c r="I110" s="159" t="s">
        <v>124</v>
      </c>
      <c r="J110" s="155" t="s">
        <v>230</v>
      </c>
      <c r="K110" s="160" t="s">
        <v>231</v>
      </c>
      <c r="L110" s="160" t="s">
        <v>232</v>
      </c>
      <c r="M110" s="157" t="s">
        <v>123</v>
      </c>
      <c r="N110" s="157" t="s">
        <v>312</v>
      </c>
      <c r="O110" s="157" t="s">
        <v>123</v>
      </c>
      <c r="P110" s="231" t="s">
        <v>233</v>
      </c>
      <c r="Q110" s="231"/>
    </row>
    <row r="111" spans="2:17" s="154" customFormat="1" ht="195" x14ac:dyDescent="0.25">
      <c r="B111" s="155" t="s">
        <v>42</v>
      </c>
      <c r="C111" s="155"/>
      <c r="D111" s="156" t="s">
        <v>234</v>
      </c>
      <c r="E111" s="156">
        <v>24339454</v>
      </c>
      <c r="F111" s="157" t="s">
        <v>228</v>
      </c>
      <c r="G111" s="157" t="s">
        <v>229</v>
      </c>
      <c r="H111" s="158">
        <v>40525</v>
      </c>
      <c r="I111" s="159" t="s">
        <v>123</v>
      </c>
      <c r="J111" s="155" t="s">
        <v>235</v>
      </c>
      <c r="K111" s="160" t="s">
        <v>236</v>
      </c>
      <c r="L111" s="160" t="s">
        <v>237</v>
      </c>
      <c r="M111" s="157" t="s">
        <v>123</v>
      </c>
      <c r="N111" s="157" t="s">
        <v>123</v>
      </c>
      <c r="O111" s="157" t="s">
        <v>123</v>
      </c>
      <c r="P111" s="230" t="s">
        <v>67</v>
      </c>
      <c r="Q111" s="230"/>
    </row>
    <row r="112" spans="2:17" s="154" customFormat="1" ht="30" x14ac:dyDescent="0.25">
      <c r="B112" s="155" t="s">
        <v>42</v>
      </c>
      <c r="C112" s="155"/>
      <c r="D112" s="156" t="s">
        <v>238</v>
      </c>
      <c r="E112" s="156">
        <v>24397075</v>
      </c>
      <c r="F112" s="157" t="s">
        <v>228</v>
      </c>
      <c r="G112" s="157" t="s">
        <v>229</v>
      </c>
      <c r="H112" s="158">
        <v>38296</v>
      </c>
      <c r="I112" s="159" t="s">
        <v>124</v>
      </c>
      <c r="J112" s="157" t="s">
        <v>224</v>
      </c>
      <c r="K112" s="160" t="s">
        <v>239</v>
      </c>
      <c r="L112" s="159" t="s">
        <v>240</v>
      </c>
      <c r="M112" s="157" t="s">
        <v>123</v>
      </c>
      <c r="N112" s="157" t="s">
        <v>312</v>
      </c>
      <c r="O112" s="157" t="s">
        <v>123</v>
      </c>
      <c r="P112" s="230" t="s">
        <v>241</v>
      </c>
      <c r="Q112" s="230"/>
    </row>
    <row r="113" spans="2:17" s="154" customFormat="1" ht="409.5" x14ac:dyDescent="0.25">
      <c r="B113" s="155" t="s">
        <v>42</v>
      </c>
      <c r="C113" s="155"/>
      <c r="D113" s="156" t="s">
        <v>242</v>
      </c>
      <c r="E113" s="156">
        <v>30400034</v>
      </c>
      <c r="F113" s="157" t="s">
        <v>228</v>
      </c>
      <c r="G113" s="157" t="s">
        <v>229</v>
      </c>
      <c r="H113" s="158">
        <v>38226</v>
      </c>
      <c r="I113" s="159" t="s">
        <v>124</v>
      </c>
      <c r="J113" s="155" t="s">
        <v>243</v>
      </c>
      <c r="K113" s="161" t="s">
        <v>244</v>
      </c>
      <c r="L113" s="160" t="s">
        <v>245</v>
      </c>
      <c r="M113" s="157" t="s">
        <v>123</v>
      </c>
      <c r="N113" s="157" t="s">
        <v>312</v>
      </c>
      <c r="O113" s="157" t="s">
        <v>123</v>
      </c>
      <c r="P113" s="230" t="s">
        <v>246</v>
      </c>
      <c r="Q113" s="230"/>
    </row>
    <row r="114" spans="2:17" s="154" customFormat="1" ht="60" x14ac:dyDescent="0.25">
      <c r="B114" s="155" t="s">
        <v>42</v>
      </c>
      <c r="C114" s="155"/>
      <c r="D114" s="156" t="s">
        <v>247</v>
      </c>
      <c r="E114" s="156">
        <v>42150938</v>
      </c>
      <c r="F114" s="157" t="s">
        <v>248</v>
      </c>
      <c r="G114" s="157" t="s">
        <v>249</v>
      </c>
      <c r="H114" s="158">
        <v>39682</v>
      </c>
      <c r="I114" s="159" t="s">
        <v>123</v>
      </c>
      <c r="J114" s="157" t="s">
        <v>250</v>
      </c>
      <c r="K114" s="160" t="s">
        <v>251</v>
      </c>
      <c r="L114" s="160" t="s">
        <v>252</v>
      </c>
      <c r="M114" s="157" t="s">
        <v>123</v>
      </c>
      <c r="N114" s="157" t="s">
        <v>312</v>
      </c>
      <c r="O114" s="157" t="s">
        <v>123</v>
      </c>
      <c r="P114" s="230" t="s">
        <v>253</v>
      </c>
      <c r="Q114" s="230"/>
    </row>
    <row r="115" spans="2:17" s="154" customFormat="1" ht="30" x14ac:dyDescent="0.25">
      <c r="B115" s="155" t="s">
        <v>240</v>
      </c>
      <c r="C115" s="155"/>
      <c r="D115" s="156" t="s">
        <v>254</v>
      </c>
      <c r="E115" s="156">
        <v>1053810659</v>
      </c>
      <c r="F115" s="157" t="s">
        <v>228</v>
      </c>
      <c r="G115" s="157" t="s">
        <v>229</v>
      </c>
      <c r="H115" s="158" t="s">
        <v>255</v>
      </c>
      <c r="I115" s="159" t="s">
        <v>124</v>
      </c>
      <c r="J115" s="155" t="s">
        <v>224</v>
      </c>
      <c r="K115" s="155" t="s">
        <v>256</v>
      </c>
      <c r="L115" s="159" t="s">
        <v>240</v>
      </c>
      <c r="M115" s="157" t="s">
        <v>123</v>
      </c>
      <c r="N115" s="157" t="s">
        <v>312</v>
      </c>
      <c r="O115" s="157" t="s">
        <v>123</v>
      </c>
      <c r="P115" s="230" t="s">
        <v>257</v>
      </c>
      <c r="Q115" s="230"/>
    </row>
    <row r="116" spans="2:17" s="154" customFormat="1" ht="30" x14ac:dyDescent="0.25">
      <c r="B116" s="155" t="s">
        <v>240</v>
      </c>
      <c r="C116" s="155"/>
      <c r="D116" s="156" t="s">
        <v>258</v>
      </c>
      <c r="E116" s="156">
        <v>1053804616</v>
      </c>
      <c r="F116" s="157" t="s">
        <v>228</v>
      </c>
      <c r="G116" s="157" t="s">
        <v>229</v>
      </c>
      <c r="H116" s="158">
        <v>41698</v>
      </c>
      <c r="I116" s="159" t="s">
        <v>124</v>
      </c>
      <c r="J116" s="157" t="s">
        <v>224</v>
      </c>
      <c r="K116" s="160" t="s">
        <v>259</v>
      </c>
      <c r="L116" s="159" t="s">
        <v>240</v>
      </c>
      <c r="M116" s="157" t="s">
        <v>123</v>
      </c>
      <c r="N116" s="157" t="s">
        <v>312</v>
      </c>
      <c r="O116" s="157" t="s">
        <v>123</v>
      </c>
      <c r="P116" s="230" t="s">
        <v>257</v>
      </c>
      <c r="Q116" s="230"/>
    </row>
    <row r="117" spans="2:17" s="154" customFormat="1" ht="409.5" x14ac:dyDescent="0.25">
      <c r="B117" s="155" t="s">
        <v>240</v>
      </c>
      <c r="C117" s="155"/>
      <c r="D117" s="156" t="s">
        <v>260</v>
      </c>
      <c r="E117" s="156">
        <v>1054917066</v>
      </c>
      <c r="F117" s="157" t="s">
        <v>261</v>
      </c>
      <c r="G117" s="157" t="s">
        <v>262</v>
      </c>
      <c r="H117" s="158" t="s">
        <v>263</v>
      </c>
      <c r="I117" s="159" t="s">
        <v>124</v>
      </c>
      <c r="J117" s="155" t="s">
        <v>264</v>
      </c>
      <c r="K117" s="160" t="s">
        <v>265</v>
      </c>
      <c r="L117" s="160" t="s">
        <v>266</v>
      </c>
      <c r="M117" s="157" t="s">
        <v>123</v>
      </c>
      <c r="N117" s="157" t="s">
        <v>312</v>
      </c>
      <c r="O117" s="157" t="s">
        <v>123</v>
      </c>
      <c r="P117" s="230" t="s">
        <v>267</v>
      </c>
      <c r="Q117" s="230"/>
    </row>
    <row r="118" spans="2:17" s="154" customFormat="1" ht="30" x14ac:dyDescent="0.25">
      <c r="B118" s="155" t="s">
        <v>240</v>
      </c>
      <c r="C118" s="155"/>
      <c r="D118" s="156" t="s">
        <v>268</v>
      </c>
      <c r="E118" s="156">
        <v>1060647344</v>
      </c>
      <c r="F118" s="157" t="s">
        <v>228</v>
      </c>
      <c r="G118" s="157" t="s">
        <v>229</v>
      </c>
      <c r="H118" s="158">
        <v>41263</v>
      </c>
      <c r="I118" s="159" t="s">
        <v>123</v>
      </c>
      <c r="J118" s="157" t="s">
        <v>269</v>
      </c>
      <c r="K118" s="160" t="s">
        <v>270</v>
      </c>
      <c r="L118" s="160" t="s">
        <v>271</v>
      </c>
      <c r="M118" s="157" t="s">
        <v>123</v>
      </c>
      <c r="N118" s="157" t="s">
        <v>123</v>
      </c>
      <c r="O118" s="157" t="s">
        <v>123</v>
      </c>
      <c r="P118" s="231" t="s">
        <v>67</v>
      </c>
      <c r="Q118" s="230"/>
    </row>
    <row r="119" spans="2:17" s="154" customFormat="1" ht="90" x14ac:dyDescent="0.25">
      <c r="B119" s="155" t="s">
        <v>240</v>
      </c>
      <c r="C119" s="155"/>
      <c r="D119" s="156" t="s">
        <v>272</v>
      </c>
      <c r="E119" s="156">
        <v>24397106</v>
      </c>
      <c r="F119" s="157" t="s">
        <v>273</v>
      </c>
      <c r="G119" s="157" t="s">
        <v>273</v>
      </c>
      <c r="H119" s="157" t="s">
        <v>273</v>
      </c>
      <c r="I119" s="157" t="s">
        <v>273</v>
      </c>
      <c r="J119" s="155" t="s">
        <v>274</v>
      </c>
      <c r="K119" s="160" t="s">
        <v>275</v>
      </c>
      <c r="L119" s="160" t="s">
        <v>276</v>
      </c>
      <c r="M119" s="157" t="s">
        <v>123</v>
      </c>
      <c r="N119" s="157" t="s">
        <v>312</v>
      </c>
      <c r="O119" s="157" t="s">
        <v>123</v>
      </c>
      <c r="P119" s="231" t="s">
        <v>277</v>
      </c>
      <c r="Q119" s="230"/>
    </row>
    <row r="120" spans="2:17" s="154" customFormat="1" ht="225" x14ac:dyDescent="0.25">
      <c r="B120" s="155" t="s">
        <v>240</v>
      </c>
      <c r="C120" s="155"/>
      <c r="D120" s="156" t="s">
        <v>278</v>
      </c>
      <c r="E120" s="156">
        <v>113799076</v>
      </c>
      <c r="F120" s="157" t="s">
        <v>248</v>
      </c>
      <c r="G120" s="157" t="s">
        <v>279</v>
      </c>
      <c r="H120" s="158">
        <v>41026</v>
      </c>
      <c r="I120" s="159" t="s">
        <v>124</v>
      </c>
      <c r="J120" s="155" t="s">
        <v>280</v>
      </c>
      <c r="K120" s="160" t="s">
        <v>281</v>
      </c>
      <c r="L120" s="160" t="s">
        <v>282</v>
      </c>
      <c r="M120" s="157" t="s">
        <v>123</v>
      </c>
      <c r="N120" s="157" t="s">
        <v>312</v>
      </c>
      <c r="O120" s="157" t="s">
        <v>123</v>
      </c>
      <c r="P120" s="230" t="s">
        <v>283</v>
      </c>
      <c r="Q120" s="230"/>
    </row>
    <row r="121" spans="2:17" s="154" customFormat="1" ht="210" x14ac:dyDescent="0.25">
      <c r="B121" s="155" t="s">
        <v>240</v>
      </c>
      <c r="C121" s="155"/>
      <c r="D121" s="156" t="s">
        <v>284</v>
      </c>
      <c r="E121" s="156">
        <v>24334722</v>
      </c>
      <c r="F121" s="157" t="s">
        <v>285</v>
      </c>
      <c r="G121" s="157" t="s">
        <v>229</v>
      </c>
      <c r="H121" s="158">
        <v>41263</v>
      </c>
      <c r="I121" s="159" t="s">
        <v>124</v>
      </c>
      <c r="J121" s="155" t="s">
        <v>286</v>
      </c>
      <c r="K121" s="160" t="s">
        <v>287</v>
      </c>
      <c r="L121" s="160" t="s">
        <v>288</v>
      </c>
      <c r="M121" s="157" t="s">
        <v>123</v>
      </c>
      <c r="N121" s="157" t="s">
        <v>312</v>
      </c>
      <c r="O121" s="157" t="s">
        <v>123</v>
      </c>
      <c r="P121" s="232" t="s">
        <v>316</v>
      </c>
      <c r="Q121" s="233"/>
    </row>
    <row r="122" spans="2:17" s="154" customFormat="1" x14ac:dyDescent="0.25">
      <c r="B122" s="155" t="s">
        <v>240</v>
      </c>
      <c r="C122" s="155"/>
      <c r="D122" s="156" t="s">
        <v>289</v>
      </c>
      <c r="E122" s="156">
        <v>25249279</v>
      </c>
      <c r="F122" s="157" t="s">
        <v>261</v>
      </c>
      <c r="G122" s="157" t="s">
        <v>290</v>
      </c>
      <c r="H122" s="158" t="s">
        <v>263</v>
      </c>
      <c r="I122" s="159" t="s">
        <v>124</v>
      </c>
      <c r="J122" s="157" t="s">
        <v>273</v>
      </c>
      <c r="K122" s="157" t="s">
        <v>273</v>
      </c>
      <c r="L122" s="157" t="s">
        <v>273</v>
      </c>
      <c r="M122" s="157" t="s">
        <v>123</v>
      </c>
      <c r="N122" s="157" t="s">
        <v>312</v>
      </c>
      <c r="O122" s="157" t="s">
        <v>123</v>
      </c>
      <c r="P122" s="230" t="s">
        <v>291</v>
      </c>
      <c r="Q122" s="230"/>
    </row>
    <row r="123" spans="2:17" s="154" customFormat="1" x14ac:dyDescent="0.25">
      <c r="B123" s="155" t="s">
        <v>240</v>
      </c>
      <c r="C123" s="155"/>
      <c r="D123" s="156" t="s">
        <v>292</v>
      </c>
      <c r="E123" s="156">
        <v>1061625371</v>
      </c>
      <c r="F123" s="157" t="s">
        <v>228</v>
      </c>
      <c r="G123" s="157" t="s">
        <v>229</v>
      </c>
      <c r="H123" s="158">
        <v>41530</v>
      </c>
      <c r="I123" s="159" t="s">
        <v>124</v>
      </c>
      <c r="J123" s="157" t="s">
        <v>273</v>
      </c>
      <c r="K123" s="157" t="s">
        <v>273</v>
      </c>
      <c r="L123" s="157" t="s">
        <v>273</v>
      </c>
      <c r="M123" s="157" t="s">
        <v>123</v>
      </c>
      <c r="N123" s="157" t="s">
        <v>312</v>
      </c>
      <c r="O123" s="157" t="s">
        <v>123</v>
      </c>
      <c r="P123" s="230" t="s">
        <v>293</v>
      </c>
      <c r="Q123" s="230"/>
    </row>
    <row r="124" spans="2:17" s="154" customFormat="1" ht="150" x14ac:dyDescent="0.25">
      <c r="B124" s="155" t="s">
        <v>240</v>
      </c>
      <c r="C124" s="155"/>
      <c r="D124" s="156" t="s">
        <v>294</v>
      </c>
      <c r="E124" s="156">
        <v>25248753</v>
      </c>
      <c r="F124" s="157" t="s">
        <v>248</v>
      </c>
      <c r="G124" s="157" t="s">
        <v>295</v>
      </c>
      <c r="H124" s="158">
        <v>39802</v>
      </c>
      <c r="I124" s="159" t="s">
        <v>124</v>
      </c>
      <c r="J124" s="157" t="s">
        <v>224</v>
      </c>
      <c r="K124" s="160" t="s">
        <v>296</v>
      </c>
      <c r="L124" s="160" t="s">
        <v>297</v>
      </c>
      <c r="M124" s="157"/>
      <c r="N124" s="157" t="s">
        <v>312</v>
      </c>
      <c r="O124" s="157"/>
      <c r="P124" s="230" t="s">
        <v>283</v>
      </c>
      <c r="Q124" s="230"/>
    </row>
    <row r="125" spans="2:17" s="154" customFormat="1" ht="150" x14ac:dyDescent="0.25">
      <c r="B125" s="155" t="s">
        <v>240</v>
      </c>
      <c r="C125" s="155"/>
      <c r="D125" s="156" t="s">
        <v>298</v>
      </c>
      <c r="E125" s="156">
        <v>1007353855</v>
      </c>
      <c r="F125" s="157" t="s">
        <v>228</v>
      </c>
      <c r="G125" s="157" t="s">
        <v>229</v>
      </c>
      <c r="H125" s="158">
        <v>41263</v>
      </c>
      <c r="I125" s="159" t="s">
        <v>123</v>
      </c>
      <c r="J125" s="157" t="s">
        <v>224</v>
      </c>
      <c r="K125" s="161" t="s">
        <v>299</v>
      </c>
      <c r="L125" s="160" t="s">
        <v>300</v>
      </c>
      <c r="M125" s="157" t="s">
        <v>123</v>
      </c>
      <c r="N125" s="157" t="s">
        <v>123</v>
      </c>
      <c r="O125" s="157" t="s">
        <v>123</v>
      </c>
      <c r="P125" s="230" t="s">
        <v>67</v>
      </c>
      <c r="Q125" s="230"/>
    </row>
    <row r="126" spans="2:17" s="154" customFormat="1" ht="120" x14ac:dyDescent="0.25">
      <c r="B126" s="155" t="s">
        <v>240</v>
      </c>
      <c r="C126" s="155"/>
      <c r="D126" s="156" t="s">
        <v>301</v>
      </c>
      <c r="E126" s="156">
        <v>33993486</v>
      </c>
      <c r="F126" s="157" t="s">
        <v>228</v>
      </c>
      <c r="G126" s="157" t="s">
        <v>229</v>
      </c>
      <c r="H126" s="158">
        <v>39065</v>
      </c>
      <c r="I126" s="159" t="s">
        <v>123</v>
      </c>
      <c r="J126" s="157" t="s">
        <v>224</v>
      </c>
      <c r="K126" s="160" t="s">
        <v>302</v>
      </c>
      <c r="L126" s="160" t="s">
        <v>240</v>
      </c>
      <c r="M126" s="157" t="s">
        <v>123</v>
      </c>
      <c r="N126" s="157" t="s">
        <v>123</v>
      </c>
      <c r="O126" s="157" t="s">
        <v>123</v>
      </c>
      <c r="P126" s="230" t="s">
        <v>67</v>
      </c>
      <c r="Q126" s="230"/>
    </row>
    <row r="127" spans="2:17" s="154" customFormat="1" x14ac:dyDescent="0.25">
      <c r="B127" s="155"/>
      <c r="C127" s="155"/>
      <c r="D127" s="156"/>
      <c r="E127" s="156"/>
      <c r="F127" s="157"/>
      <c r="G127" s="157"/>
      <c r="H127" s="158"/>
      <c r="I127" s="159"/>
      <c r="J127" s="155"/>
      <c r="K127" s="155"/>
      <c r="L127" s="159"/>
      <c r="M127" s="157"/>
      <c r="N127" s="157"/>
      <c r="O127" s="157"/>
      <c r="P127" s="230"/>
      <c r="Q127" s="230"/>
    </row>
    <row r="128" spans="2:17" s="154" customFormat="1" x14ac:dyDescent="0.25">
      <c r="B128" s="155"/>
      <c r="C128" s="155"/>
      <c r="D128" s="156"/>
      <c r="E128" s="156"/>
      <c r="F128" s="157"/>
      <c r="G128" s="157"/>
      <c r="H128" s="158"/>
      <c r="I128" s="159"/>
      <c r="J128" s="157"/>
      <c r="K128" s="160"/>
      <c r="L128" s="159"/>
      <c r="M128" s="157"/>
      <c r="N128" s="157"/>
      <c r="O128" s="157"/>
      <c r="P128" s="230"/>
      <c r="Q128" s="230"/>
    </row>
    <row r="129" spans="2:17" s="154" customFormat="1" x14ac:dyDescent="0.25">
      <c r="B129" s="155"/>
      <c r="C129" s="155"/>
      <c r="D129" s="156"/>
      <c r="E129" s="156"/>
      <c r="F129" s="157"/>
      <c r="G129" s="157"/>
      <c r="H129" s="158"/>
      <c r="I129" s="159"/>
      <c r="J129" s="157"/>
      <c r="K129" s="160"/>
      <c r="L129" s="159"/>
      <c r="M129" s="157"/>
      <c r="N129" s="157"/>
      <c r="O129" s="157"/>
      <c r="P129" s="230"/>
      <c r="Q129" s="230"/>
    </row>
    <row r="130" spans="2:17" s="162" customFormat="1" x14ac:dyDescent="0.25">
      <c r="B130" s="163"/>
      <c r="C130" s="163"/>
      <c r="D130" s="164"/>
      <c r="E130" s="164"/>
      <c r="F130" s="165"/>
      <c r="G130" s="165"/>
      <c r="H130" s="166"/>
      <c r="I130" s="3"/>
      <c r="J130" s="165"/>
      <c r="K130" s="167"/>
      <c r="L130" s="3"/>
      <c r="M130" s="165"/>
      <c r="N130" s="165"/>
      <c r="O130" s="165"/>
      <c r="P130" s="228"/>
      <c r="Q130" s="229"/>
    </row>
    <row r="131" spans="2:17" s="162" customFormat="1" x14ac:dyDescent="0.25">
      <c r="B131" s="163"/>
      <c r="C131" s="163"/>
      <c r="D131" s="164"/>
      <c r="E131" s="164"/>
      <c r="F131" s="165"/>
      <c r="G131" s="165"/>
      <c r="H131" s="166"/>
      <c r="I131" s="3"/>
      <c r="J131" s="165"/>
      <c r="K131" s="167"/>
      <c r="L131" s="3"/>
      <c r="M131" s="165"/>
      <c r="N131" s="165"/>
      <c r="O131" s="165"/>
      <c r="P131" s="229"/>
      <c r="Q131" s="229"/>
    </row>
    <row r="132" spans="2:17" s="162" customFormat="1" x14ac:dyDescent="0.25">
      <c r="B132" s="163"/>
      <c r="C132" s="163"/>
      <c r="D132" s="164"/>
      <c r="E132" s="164"/>
      <c r="F132" s="165"/>
      <c r="G132" s="165"/>
      <c r="H132" s="166"/>
      <c r="I132" s="3"/>
      <c r="J132" s="165"/>
      <c r="K132" s="167"/>
      <c r="L132" s="3"/>
      <c r="M132" s="165"/>
      <c r="N132" s="165"/>
      <c r="O132" s="165"/>
      <c r="P132" s="229"/>
      <c r="Q132" s="229"/>
    </row>
    <row r="134" spans="2:17" ht="15.75" thickBot="1" x14ac:dyDescent="0.3"/>
    <row r="135" spans="2:17" ht="27" thickBot="1" x14ac:dyDescent="0.3">
      <c r="B135" s="222" t="s">
        <v>44</v>
      </c>
      <c r="C135" s="223"/>
      <c r="D135" s="223"/>
      <c r="E135" s="223"/>
      <c r="F135" s="223"/>
      <c r="G135" s="223"/>
      <c r="H135" s="223"/>
      <c r="I135" s="223"/>
      <c r="J135" s="223"/>
      <c r="K135" s="223"/>
      <c r="L135" s="223"/>
      <c r="M135" s="223"/>
      <c r="N135" s="224"/>
    </row>
    <row r="138" spans="2:17" ht="46.15" customHeight="1" x14ac:dyDescent="0.25">
      <c r="B138" s="49" t="s">
        <v>32</v>
      </c>
      <c r="C138" s="49" t="s">
        <v>45</v>
      </c>
      <c r="D138" s="214" t="s">
        <v>2</v>
      </c>
      <c r="E138" s="216"/>
    </row>
    <row r="139" spans="2:17" ht="46.9" customHeight="1" x14ac:dyDescent="0.25">
      <c r="B139" s="50" t="s">
        <v>111</v>
      </c>
      <c r="C139" s="94" t="s">
        <v>123</v>
      </c>
      <c r="D139" s="217"/>
      <c r="E139" s="217"/>
    </row>
    <row r="142" spans="2:17" ht="26.25" x14ac:dyDescent="0.25">
      <c r="B142" s="220" t="s">
        <v>62</v>
      </c>
      <c r="C142" s="221"/>
      <c r="D142" s="221"/>
      <c r="E142" s="221"/>
      <c r="F142" s="221"/>
      <c r="G142" s="221"/>
      <c r="H142" s="221"/>
      <c r="I142" s="221"/>
      <c r="J142" s="221"/>
      <c r="K142" s="221"/>
      <c r="L142" s="221"/>
      <c r="M142" s="221"/>
      <c r="N142" s="221"/>
      <c r="O142" s="221"/>
      <c r="P142" s="221"/>
    </row>
    <row r="144" spans="2:17" ht="15.75" thickBot="1" x14ac:dyDescent="0.3"/>
    <row r="145" spans="1:26" ht="27" thickBot="1" x14ac:dyDescent="0.3">
      <c r="B145" s="222" t="s">
        <v>52</v>
      </c>
      <c r="C145" s="223"/>
      <c r="D145" s="223"/>
      <c r="E145" s="223"/>
      <c r="F145" s="223"/>
      <c r="G145" s="223"/>
      <c r="H145" s="223"/>
      <c r="I145" s="223"/>
      <c r="J145" s="223"/>
      <c r="K145" s="223"/>
      <c r="L145" s="223"/>
      <c r="M145" s="223"/>
      <c r="N145" s="224"/>
    </row>
    <row r="147" spans="1:26" ht="15.75" thickBot="1" x14ac:dyDescent="0.3">
      <c r="M147" s="47"/>
      <c r="N147" s="47"/>
    </row>
    <row r="148" spans="1:26" s="80" customFormat="1" ht="109.5" customHeight="1" x14ac:dyDescent="0.25">
      <c r="B148" s="91" t="s">
        <v>132</v>
      </c>
      <c r="C148" s="91" t="s">
        <v>133</v>
      </c>
      <c r="D148" s="91" t="s">
        <v>134</v>
      </c>
      <c r="E148" s="91" t="s">
        <v>43</v>
      </c>
      <c r="F148" s="91" t="s">
        <v>21</v>
      </c>
      <c r="G148" s="91" t="s">
        <v>91</v>
      </c>
      <c r="H148" s="91" t="s">
        <v>16</v>
      </c>
      <c r="I148" s="91" t="s">
        <v>9</v>
      </c>
      <c r="J148" s="91" t="s">
        <v>30</v>
      </c>
      <c r="K148" s="91" t="s">
        <v>59</v>
      </c>
      <c r="L148" s="91" t="s">
        <v>19</v>
      </c>
      <c r="M148" s="76" t="s">
        <v>25</v>
      </c>
      <c r="N148" s="91" t="s">
        <v>135</v>
      </c>
      <c r="O148" s="91" t="s">
        <v>35</v>
      </c>
      <c r="P148" s="92" t="s">
        <v>10</v>
      </c>
      <c r="Q148" s="92" t="s">
        <v>18</v>
      </c>
    </row>
    <row r="149" spans="1:26" s="86" customFormat="1" ht="30" x14ac:dyDescent="0.25">
      <c r="A149" s="38">
        <v>1</v>
      </c>
      <c r="B149" s="87" t="s">
        <v>191</v>
      </c>
      <c r="C149" s="88" t="s">
        <v>191</v>
      </c>
      <c r="D149" s="87" t="s">
        <v>196</v>
      </c>
      <c r="E149" s="82">
        <v>17200900.149999999</v>
      </c>
      <c r="F149" s="83" t="s">
        <v>123</v>
      </c>
      <c r="G149" s="125"/>
      <c r="H149" s="90">
        <v>39846</v>
      </c>
      <c r="I149" s="84">
        <v>40178</v>
      </c>
      <c r="J149" s="84"/>
      <c r="K149" s="75">
        <f>((I149-H149)/365)*12</f>
        <v>10.915068493150685</v>
      </c>
      <c r="L149" s="84"/>
      <c r="M149" s="75">
        <v>186</v>
      </c>
      <c r="N149" s="75">
        <f>+M149*G149</f>
        <v>0</v>
      </c>
      <c r="O149" s="20">
        <v>1418145040</v>
      </c>
      <c r="P149" s="20" t="s">
        <v>303</v>
      </c>
      <c r="Q149" s="126"/>
      <c r="R149" s="85"/>
      <c r="S149" s="85"/>
      <c r="T149" s="85"/>
      <c r="U149" s="85"/>
      <c r="V149" s="85"/>
      <c r="W149" s="85"/>
      <c r="X149" s="85"/>
      <c r="Y149" s="85"/>
      <c r="Z149" s="85"/>
    </row>
    <row r="150" spans="1:26" s="86" customFormat="1" x14ac:dyDescent="0.25">
      <c r="A150" s="38">
        <f>+A149+1</f>
        <v>2</v>
      </c>
      <c r="B150" s="87"/>
      <c r="C150" s="88"/>
      <c r="D150" s="87"/>
      <c r="E150" s="82"/>
      <c r="F150" s="83"/>
      <c r="G150" s="83"/>
      <c r="H150" s="83"/>
      <c r="I150" s="84"/>
      <c r="J150" s="84"/>
      <c r="K150" s="84"/>
      <c r="L150" s="84"/>
      <c r="M150" s="75"/>
      <c r="N150" s="75"/>
      <c r="O150" s="20"/>
      <c r="P150" s="20"/>
      <c r="Q150" s="126"/>
      <c r="R150" s="85"/>
      <c r="S150" s="85"/>
      <c r="T150" s="85"/>
      <c r="U150" s="85"/>
      <c r="V150" s="85"/>
      <c r="W150" s="85"/>
      <c r="X150" s="85"/>
      <c r="Y150" s="85"/>
      <c r="Z150" s="85"/>
    </row>
    <row r="151" spans="1:26" s="86" customFormat="1" x14ac:dyDescent="0.25">
      <c r="A151" s="38">
        <f t="shared" ref="A151:A156" si="4">+A150+1</f>
        <v>3</v>
      </c>
      <c r="B151" s="87"/>
      <c r="C151" s="88"/>
      <c r="D151" s="87"/>
      <c r="E151" s="82"/>
      <c r="F151" s="83"/>
      <c r="G151" s="83"/>
      <c r="H151" s="83"/>
      <c r="I151" s="84"/>
      <c r="J151" s="84"/>
      <c r="K151" s="84"/>
      <c r="L151" s="84"/>
      <c r="M151" s="75"/>
      <c r="N151" s="75"/>
      <c r="O151" s="20"/>
      <c r="P151" s="20"/>
      <c r="Q151" s="126"/>
      <c r="R151" s="85"/>
      <c r="S151" s="85"/>
      <c r="T151" s="85"/>
      <c r="U151" s="85"/>
      <c r="V151" s="85"/>
      <c r="W151" s="85"/>
      <c r="X151" s="85"/>
      <c r="Y151" s="85"/>
      <c r="Z151" s="85"/>
    </row>
    <row r="152" spans="1:26" s="86" customFormat="1" x14ac:dyDescent="0.25">
      <c r="A152" s="38">
        <f t="shared" si="4"/>
        <v>4</v>
      </c>
      <c r="B152" s="87"/>
      <c r="C152" s="88"/>
      <c r="D152" s="87"/>
      <c r="E152" s="82"/>
      <c r="F152" s="83"/>
      <c r="G152" s="83"/>
      <c r="H152" s="83"/>
      <c r="I152" s="84"/>
      <c r="J152" s="84"/>
      <c r="K152" s="84"/>
      <c r="L152" s="84"/>
      <c r="M152" s="75"/>
      <c r="N152" s="75"/>
      <c r="O152" s="20"/>
      <c r="P152" s="20"/>
      <c r="Q152" s="126"/>
      <c r="R152" s="85"/>
      <c r="S152" s="85"/>
      <c r="T152" s="85"/>
      <c r="U152" s="85"/>
      <c r="V152" s="85"/>
      <c r="W152" s="85"/>
      <c r="X152" s="85"/>
      <c r="Y152" s="85"/>
      <c r="Z152" s="85"/>
    </row>
    <row r="153" spans="1:26" s="86" customFormat="1" x14ac:dyDescent="0.25">
      <c r="A153" s="38">
        <f t="shared" si="4"/>
        <v>5</v>
      </c>
      <c r="B153" s="87"/>
      <c r="C153" s="88"/>
      <c r="D153" s="87"/>
      <c r="E153" s="82"/>
      <c r="F153" s="83"/>
      <c r="G153" s="83"/>
      <c r="H153" s="83"/>
      <c r="I153" s="84"/>
      <c r="J153" s="84"/>
      <c r="K153" s="84"/>
      <c r="L153" s="84"/>
      <c r="M153" s="75"/>
      <c r="N153" s="75"/>
      <c r="O153" s="20"/>
      <c r="P153" s="20"/>
      <c r="Q153" s="126"/>
      <c r="R153" s="85"/>
      <c r="S153" s="85"/>
      <c r="T153" s="85"/>
      <c r="U153" s="85"/>
      <c r="V153" s="85"/>
      <c r="W153" s="85"/>
      <c r="X153" s="85"/>
      <c r="Y153" s="85"/>
      <c r="Z153" s="85"/>
    </row>
    <row r="154" spans="1:26" s="86" customFormat="1" x14ac:dyDescent="0.25">
      <c r="A154" s="38">
        <f t="shared" si="4"/>
        <v>6</v>
      </c>
      <c r="B154" s="87"/>
      <c r="C154" s="88"/>
      <c r="D154" s="87"/>
      <c r="E154" s="82"/>
      <c r="F154" s="83"/>
      <c r="G154" s="83"/>
      <c r="H154" s="83"/>
      <c r="I154" s="84"/>
      <c r="J154" s="84"/>
      <c r="K154" s="84"/>
      <c r="L154" s="84"/>
      <c r="M154" s="75"/>
      <c r="N154" s="75"/>
      <c r="O154" s="20"/>
      <c r="P154" s="20"/>
      <c r="Q154" s="126"/>
      <c r="R154" s="85"/>
      <c r="S154" s="85"/>
      <c r="T154" s="85"/>
      <c r="U154" s="85"/>
      <c r="V154" s="85"/>
      <c r="W154" s="85"/>
      <c r="X154" s="85"/>
      <c r="Y154" s="85"/>
      <c r="Z154" s="85"/>
    </row>
    <row r="155" spans="1:26" s="86" customFormat="1" x14ac:dyDescent="0.25">
      <c r="A155" s="38">
        <f t="shared" si="4"/>
        <v>7</v>
      </c>
      <c r="B155" s="87"/>
      <c r="C155" s="88"/>
      <c r="D155" s="87"/>
      <c r="E155" s="82"/>
      <c r="F155" s="83"/>
      <c r="G155" s="83"/>
      <c r="H155" s="83"/>
      <c r="I155" s="84"/>
      <c r="J155" s="84"/>
      <c r="K155" s="84"/>
      <c r="L155" s="84"/>
      <c r="M155" s="75"/>
      <c r="N155" s="75"/>
      <c r="O155" s="20"/>
      <c r="P155" s="20"/>
      <c r="Q155" s="126"/>
      <c r="R155" s="85"/>
      <c r="S155" s="85"/>
      <c r="T155" s="85"/>
      <c r="U155" s="85"/>
      <c r="V155" s="85"/>
      <c r="W155" s="85"/>
      <c r="X155" s="85"/>
      <c r="Y155" s="85"/>
      <c r="Z155" s="85"/>
    </row>
    <row r="156" spans="1:26" s="86" customFormat="1" x14ac:dyDescent="0.25">
      <c r="A156" s="38">
        <f t="shared" si="4"/>
        <v>8</v>
      </c>
      <c r="B156" s="87"/>
      <c r="C156" s="88"/>
      <c r="D156" s="87"/>
      <c r="E156" s="82"/>
      <c r="F156" s="83"/>
      <c r="G156" s="83"/>
      <c r="H156" s="83"/>
      <c r="I156" s="84"/>
      <c r="J156" s="84"/>
      <c r="K156" s="84"/>
      <c r="L156" s="84"/>
      <c r="M156" s="75"/>
      <c r="N156" s="75"/>
      <c r="O156" s="20"/>
      <c r="P156" s="20"/>
      <c r="Q156" s="126"/>
      <c r="R156" s="85"/>
      <c r="S156" s="85"/>
      <c r="T156" s="85"/>
      <c r="U156" s="85"/>
      <c r="V156" s="85"/>
      <c r="W156" s="85"/>
      <c r="X156" s="85"/>
      <c r="Y156" s="85"/>
      <c r="Z156" s="85"/>
    </row>
    <row r="157" spans="1:26" s="86" customFormat="1" x14ac:dyDescent="0.25">
      <c r="A157" s="38"/>
      <c r="B157" s="39" t="s">
        <v>15</v>
      </c>
      <c r="C157" s="88"/>
      <c r="D157" s="87"/>
      <c r="E157" s="82"/>
      <c r="F157" s="83"/>
      <c r="G157" s="83"/>
      <c r="H157" s="83"/>
      <c r="I157" s="84"/>
      <c r="J157" s="84"/>
      <c r="K157" s="89">
        <f t="shared" ref="K157" si="5">SUM(K149:K156)</f>
        <v>10.915068493150685</v>
      </c>
      <c r="L157" s="89">
        <f t="shared" ref="L157:N157" si="6">SUM(L149:L156)</f>
        <v>0</v>
      </c>
      <c r="M157" s="124">
        <f t="shared" si="6"/>
        <v>186</v>
      </c>
      <c r="N157" s="89">
        <f t="shared" si="6"/>
        <v>0</v>
      </c>
      <c r="O157" s="20"/>
      <c r="P157" s="20"/>
      <c r="Q157" s="127"/>
    </row>
    <row r="158" spans="1:26" x14ac:dyDescent="0.25">
      <c r="B158" s="21"/>
      <c r="C158" s="21"/>
      <c r="D158" s="21"/>
      <c r="E158" s="22"/>
      <c r="F158" s="21"/>
      <c r="G158" s="21"/>
      <c r="H158" s="21"/>
      <c r="I158" s="21"/>
      <c r="J158" s="21"/>
      <c r="K158" s="21"/>
      <c r="L158" s="21"/>
      <c r="M158" s="21"/>
      <c r="N158" s="21"/>
      <c r="O158" s="21"/>
      <c r="P158" s="21"/>
    </row>
    <row r="159" spans="1:26" ht="18.75" x14ac:dyDescent="0.25">
      <c r="B159" s="43" t="s">
        <v>31</v>
      </c>
      <c r="C159" s="53">
        <f>+K157</f>
        <v>10.915068493150685</v>
      </c>
      <c r="H159" s="23"/>
      <c r="I159" s="23"/>
      <c r="J159" s="23"/>
      <c r="K159" s="23"/>
      <c r="L159" s="23"/>
      <c r="M159" s="23"/>
      <c r="N159" s="21"/>
      <c r="O159" s="21"/>
      <c r="P159" s="21"/>
    </row>
    <row r="161" spans="2:17" ht="15.75" thickBot="1" x14ac:dyDescent="0.3"/>
    <row r="162" spans="2:17" ht="37.15" customHeight="1" thickBot="1" x14ac:dyDescent="0.3">
      <c r="B162" s="55" t="s">
        <v>47</v>
      </c>
      <c r="C162" s="56" t="s">
        <v>48</v>
      </c>
      <c r="D162" s="55" t="s">
        <v>49</v>
      </c>
      <c r="E162" s="56" t="s">
        <v>53</v>
      </c>
    </row>
    <row r="163" spans="2:17" ht="41.45" customHeight="1" x14ac:dyDescent="0.25">
      <c r="B163" s="48" t="s">
        <v>112</v>
      </c>
      <c r="C163" s="51">
        <v>20</v>
      </c>
      <c r="D163" s="51">
        <v>0</v>
      </c>
      <c r="E163" s="225">
        <f>+D163+D164+D165</f>
        <v>0</v>
      </c>
    </row>
    <row r="164" spans="2:17" x14ac:dyDescent="0.25">
      <c r="B164" s="48" t="s">
        <v>113</v>
      </c>
      <c r="C164" s="41">
        <v>30</v>
      </c>
      <c r="D164" s="144">
        <v>0</v>
      </c>
      <c r="E164" s="226"/>
    </row>
    <row r="165" spans="2:17" ht="15.75" thickBot="1" x14ac:dyDescent="0.3">
      <c r="B165" s="48" t="s">
        <v>114</v>
      </c>
      <c r="C165" s="52">
        <v>40</v>
      </c>
      <c r="D165" s="52">
        <v>0</v>
      </c>
      <c r="E165" s="227"/>
    </row>
    <row r="167" spans="2:17" ht="15.75" thickBot="1" x14ac:dyDescent="0.3"/>
    <row r="168" spans="2:17" ht="27" thickBot="1" x14ac:dyDescent="0.3">
      <c r="B168" s="222" t="s">
        <v>50</v>
      </c>
      <c r="C168" s="223"/>
      <c r="D168" s="223"/>
      <c r="E168" s="223"/>
      <c r="F168" s="223"/>
      <c r="G168" s="223"/>
      <c r="H168" s="223"/>
      <c r="I168" s="223"/>
      <c r="J168" s="223"/>
      <c r="K168" s="223"/>
      <c r="L168" s="223"/>
      <c r="M168" s="223"/>
      <c r="N168" s="224"/>
    </row>
    <row r="170" spans="2:17" ht="76.5" customHeight="1" x14ac:dyDescent="0.25">
      <c r="B170" s="93" t="s">
        <v>0</v>
      </c>
      <c r="C170" s="93" t="s">
        <v>38</v>
      </c>
      <c r="D170" s="93" t="s">
        <v>39</v>
      </c>
      <c r="E170" s="93" t="s">
        <v>104</v>
      </c>
      <c r="F170" s="93" t="s">
        <v>106</v>
      </c>
      <c r="G170" s="93" t="s">
        <v>107</v>
      </c>
      <c r="H170" s="93" t="s">
        <v>108</v>
      </c>
      <c r="I170" s="93" t="s">
        <v>105</v>
      </c>
      <c r="J170" s="214" t="s">
        <v>109</v>
      </c>
      <c r="K170" s="215"/>
      <c r="L170" s="216"/>
      <c r="M170" s="93" t="s">
        <v>110</v>
      </c>
      <c r="N170" s="93" t="s">
        <v>40</v>
      </c>
      <c r="O170" s="93" t="s">
        <v>41</v>
      </c>
      <c r="P170" s="214" t="s">
        <v>2</v>
      </c>
      <c r="Q170" s="216"/>
    </row>
    <row r="171" spans="2:17" ht="60.75" customHeight="1" x14ac:dyDescent="0.25">
      <c r="B171" s="143" t="s">
        <v>118</v>
      </c>
      <c r="C171" s="143" t="s">
        <v>314</v>
      </c>
      <c r="D171" s="2" t="s">
        <v>304</v>
      </c>
      <c r="E171" s="2">
        <v>25079494</v>
      </c>
      <c r="F171" s="2" t="s">
        <v>305</v>
      </c>
      <c r="G171" s="2" t="s">
        <v>249</v>
      </c>
      <c r="H171" s="168">
        <v>34600</v>
      </c>
      <c r="I171" s="4" t="s">
        <v>123</v>
      </c>
      <c r="J171" s="1" t="s">
        <v>224</v>
      </c>
      <c r="K171" s="70" t="s">
        <v>306</v>
      </c>
      <c r="L171" s="69" t="s">
        <v>307</v>
      </c>
      <c r="M171" s="94" t="s">
        <v>123</v>
      </c>
      <c r="N171" s="94" t="s">
        <v>123</v>
      </c>
      <c r="O171" s="94" t="s">
        <v>123</v>
      </c>
      <c r="P171" s="217" t="s">
        <v>67</v>
      </c>
      <c r="Q171" s="217"/>
    </row>
    <row r="172" spans="2:17" ht="60.75" customHeight="1" x14ac:dyDescent="0.25">
      <c r="B172" s="143" t="s">
        <v>119</v>
      </c>
      <c r="C172" s="143" t="s">
        <v>314</v>
      </c>
      <c r="D172" s="2" t="s">
        <v>308</v>
      </c>
      <c r="E172" s="2">
        <v>24396682</v>
      </c>
      <c r="F172" s="2" t="s">
        <v>309</v>
      </c>
      <c r="G172" s="2" t="s">
        <v>229</v>
      </c>
      <c r="H172" s="168">
        <v>41769</v>
      </c>
      <c r="I172" s="4" t="s">
        <v>202</v>
      </c>
      <c r="J172" s="1" t="s">
        <v>310</v>
      </c>
      <c r="K172" s="70" t="s">
        <v>311</v>
      </c>
      <c r="L172" s="69" t="s">
        <v>240</v>
      </c>
      <c r="M172" s="94" t="s">
        <v>123</v>
      </c>
      <c r="N172" s="94" t="s">
        <v>123</v>
      </c>
      <c r="O172" s="94" t="s">
        <v>123</v>
      </c>
      <c r="P172" s="218" t="s">
        <v>67</v>
      </c>
      <c r="Q172" s="219"/>
    </row>
    <row r="173" spans="2:17" x14ac:dyDescent="0.25">
      <c r="B173" s="143" t="s">
        <v>120</v>
      </c>
      <c r="C173" s="169" t="s">
        <v>315</v>
      </c>
      <c r="D173" s="2"/>
      <c r="E173" s="2"/>
      <c r="F173" s="2"/>
      <c r="G173" s="2"/>
      <c r="H173" s="168"/>
      <c r="I173" s="4"/>
      <c r="J173" s="170"/>
      <c r="K173" s="171"/>
      <c r="L173" s="172"/>
      <c r="M173" s="94"/>
      <c r="N173" s="94"/>
      <c r="O173" s="94"/>
      <c r="P173" s="217"/>
      <c r="Q173" s="217"/>
    </row>
    <row r="176" spans="2:17" ht="15.75" thickBot="1" x14ac:dyDescent="0.3"/>
    <row r="177" spans="2:7" ht="54" customHeight="1" x14ac:dyDescent="0.25">
      <c r="B177" s="96" t="s">
        <v>32</v>
      </c>
      <c r="C177" s="96" t="s">
        <v>47</v>
      </c>
      <c r="D177" s="93" t="s">
        <v>48</v>
      </c>
      <c r="E177" s="96" t="s">
        <v>49</v>
      </c>
      <c r="F177" s="56" t="s">
        <v>54</v>
      </c>
      <c r="G177" s="66"/>
    </row>
    <row r="178" spans="2:7" ht="120.75" customHeight="1" x14ac:dyDescent="0.2">
      <c r="B178" s="208" t="s">
        <v>51</v>
      </c>
      <c r="C178" s="5" t="s">
        <v>115</v>
      </c>
      <c r="D178" s="144">
        <v>25</v>
      </c>
      <c r="E178" s="144">
        <v>0</v>
      </c>
      <c r="F178" s="209">
        <f>+E178+E179+E180</f>
        <v>0</v>
      </c>
      <c r="G178" s="67"/>
    </row>
    <row r="179" spans="2:7" ht="76.150000000000006" customHeight="1" x14ac:dyDescent="0.2">
      <c r="B179" s="208"/>
      <c r="C179" s="5" t="s">
        <v>116</v>
      </c>
      <c r="D179" s="54">
        <v>25</v>
      </c>
      <c r="E179" s="144">
        <v>0</v>
      </c>
      <c r="F179" s="210"/>
      <c r="G179" s="67"/>
    </row>
    <row r="180" spans="2:7" ht="69" customHeight="1" x14ac:dyDescent="0.2">
      <c r="B180" s="208"/>
      <c r="C180" s="5" t="s">
        <v>117</v>
      </c>
      <c r="D180" s="144">
        <v>10</v>
      </c>
      <c r="E180" s="144">
        <v>0</v>
      </c>
      <c r="F180" s="211"/>
      <c r="G180" s="67"/>
    </row>
    <row r="181" spans="2:7" x14ac:dyDescent="0.25">
      <c r="C181" s="77"/>
    </row>
    <row r="184" spans="2:7" x14ac:dyDescent="0.25">
      <c r="B184" s="95" t="s">
        <v>55</v>
      </c>
    </row>
    <row r="187" spans="2:7" x14ac:dyDescent="0.25">
      <c r="B187" s="97" t="s">
        <v>32</v>
      </c>
      <c r="C187" s="97" t="s">
        <v>56</v>
      </c>
      <c r="D187" s="96" t="s">
        <v>49</v>
      </c>
      <c r="E187" s="96" t="s">
        <v>15</v>
      </c>
    </row>
    <row r="188" spans="2:7" ht="28.5" x14ac:dyDescent="0.25">
      <c r="B188" s="78" t="s">
        <v>57</v>
      </c>
      <c r="C188" s="79">
        <v>40</v>
      </c>
      <c r="D188" s="144">
        <f>+E163</f>
        <v>0</v>
      </c>
      <c r="E188" s="212">
        <f>+D188+D189</f>
        <v>0</v>
      </c>
    </row>
    <row r="189" spans="2:7" ht="42.75" x14ac:dyDescent="0.25">
      <c r="B189" s="78" t="s">
        <v>58</v>
      </c>
      <c r="C189" s="79">
        <v>60</v>
      </c>
      <c r="D189" s="144">
        <f>+F178</f>
        <v>0</v>
      </c>
      <c r="E189" s="213"/>
    </row>
  </sheetData>
  <sheetProtection algorithmName="SHA-512" hashValue="ULbDd5/IA750m8XkRUxZsEKb2vQO6L7awUHGmPHn+4ZrLxx41Vb+K1Lk+W0uULnxuQAqSvNf5rvcm9O7mlykyw==" saltValue="00HBcANJJuoMbCNcZ7D1sA==" spinCount="100000" sheet="1" objects="1" scenarios="1"/>
  <mergeCells count="85">
    <mergeCell ref="B2:P2"/>
    <mergeCell ref="Q73:Q90"/>
    <mergeCell ref="C32:D32"/>
    <mergeCell ref="E44:E45"/>
    <mergeCell ref="M49:N49"/>
    <mergeCell ref="B63:B64"/>
    <mergeCell ref="C63:C64"/>
    <mergeCell ref="D63:E63"/>
    <mergeCell ref="B4:P4"/>
    <mergeCell ref="B22:C22"/>
    <mergeCell ref="C6:N6"/>
    <mergeCell ref="C7:N7"/>
    <mergeCell ref="C8:N8"/>
    <mergeCell ref="C9:N9"/>
    <mergeCell ref="C10:E10"/>
    <mergeCell ref="B14:C21"/>
    <mergeCell ref="B103:N103"/>
    <mergeCell ref="O75:P75"/>
    <mergeCell ref="O72:P72"/>
    <mergeCell ref="O73:P73"/>
    <mergeCell ref="O74:P74"/>
    <mergeCell ref="O79:P79"/>
    <mergeCell ref="O80:P80"/>
    <mergeCell ref="O81:P81"/>
    <mergeCell ref="O82:P82"/>
    <mergeCell ref="O83:P83"/>
    <mergeCell ref="O84:P84"/>
    <mergeCell ref="O85:P85"/>
    <mergeCell ref="O86:P86"/>
    <mergeCell ref="O87:P87"/>
    <mergeCell ref="O88:P88"/>
    <mergeCell ref="P129:Q129"/>
    <mergeCell ref="O89:P89"/>
    <mergeCell ref="O90:P90"/>
    <mergeCell ref="O91:P91"/>
    <mergeCell ref="O92:P92"/>
    <mergeCell ref="O93:P93"/>
    <mergeCell ref="O94:P94"/>
    <mergeCell ref="O95:P95"/>
    <mergeCell ref="O96:P96"/>
    <mergeCell ref="P112:Q112"/>
    <mergeCell ref="P113:Q113"/>
    <mergeCell ref="P114:Q114"/>
    <mergeCell ref="P115:Q115"/>
    <mergeCell ref="P116:Q116"/>
    <mergeCell ref="P117:Q117"/>
    <mergeCell ref="P118:Q118"/>
    <mergeCell ref="C67:N67"/>
    <mergeCell ref="B69:N69"/>
    <mergeCell ref="O76:P76"/>
    <mergeCell ref="O77:P77"/>
    <mergeCell ref="O78:P78"/>
    <mergeCell ref="J108:L108"/>
    <mergeCell ref="P108:Q108"/>
    <mergeCell ref="P109:Q109"/>
    <mergeCell ref="P110:Q110"/>
    <mergeCell ref="P111:Q111"/>
    <mergeCell ref="P119:Q119"/>
    <mergeCell ref="P120:Q120"/>
    <mergeCell ref="P121:Q121"/>
    <mergeCell ref="P122:Q122"/>
    <mergeCell ref="P123:Q123"/>
    <mergeCell ref="P124:Q124"/>
    <mergeCell ref="P125:Q125"/>
    <mergeCell ref="P128:Q128"/>
    <mergeCell ref="P126:Q126"/>
    <mergeCell ref="P127:Q127"/>
    <mergeCell ref="P130:Q130"/>
    <mergeCell ref="P131:Q131"/>
    <mergeCell ref="P132:Q132"/>
    <mergeCell ref="B135:N135"/>
    <mergeCell ref="D138:E138"/>
    <mergeCell ref="D139:E139"/>
    <mergeCell ref="B142:P142"/>
    <mergeCell ref="B145:N145"/>
    <mergeCell ref="E163:E165"/>
    <mergeCell ref="B168:N168"/>
    <mergeCell ref="B178:B180"/>
    <mergeCell ref="F178:F180"/>
    <mergeCell ref="E188:E189"/>
    <mergeCell ref="J170:L170"/>
    <mergeCell ref="P170:Q170"/>
    <mergeCell ref="P171:Q171"/>
    <mergeCell ref="P172:Q172"/>
    <mergeCell ref="P173:Q173"/>
  </mergeCells>
  <dataValidations count="2">
    <dataValidation type="decimal" allowBlank="1" showInputMessage="1" showErrorMessage="1" sqref="WVH982887 WLL982887 C65383 IV65383 SR65383 ACN65383 AMJ65383 AWF65383 BGB65383 BPX65383 BZT65383 CJP65383 CTL65383 DDH65383 DND65383 DWZ65383 EGV65383 EQR65383 FAN65383 FKJ65383 FUF65383 GEB65383 GNX65383 GXT65383 HHP65383 HRL65383 IBH65383 ILD65383 IUZ65383 JEV65383 JOR65383 JYN65383 KIJ65383 KSF65383 LCB65383 LLX65383 LVT65383 MFP65383 MPL65383 MZH65383 NJD65383 NSZ65383 OCV65383 OMR65383 OWN65383 PGJ65383 PQF65383 QAB65383 QJX65383 QTT65383 RDP65383 RNL65383 RXH65383 SHD65383 SQZ65383 TAV65383 TKR65383 TUN65383 UEJ65383 UOF65383 UYB65383 VHX65383 VRT65383 WBP65383 WLL65383 WVH65383 C130919 IV130919 SR130919 ACN130919 AMJ130919 AWF130919 BGB130919 BPX130919 BZT130919 CJP130919 CTL130919 DDH130919 DND130919 DWZ130919 EGV130919 EQR130919 FAN130919 FKJ130919 FUF130919 GEB130919 GNX130919 GXT130919 HHP130919 HRL130919 IBH130919 ILD130919 IUZ130919 JEV130919 JOR130919 JYN130919 KIJ130919 KSF130919 LCB130919 LLX130919 LVT130919 MFP130919 MPL130919 MZH130919 NJD130919 NSZ130919 OCV130919 OMR130919 OWN130919 PGJ130919 PQF130919 QAB130919 QJX130919 QTT130919 RDP130919 RNL130919 RXH130919 SHD130919 SQZ130919 TAV130919 TKR130919 TUN130919 UEJ130919 UOF130919 UYB130919 VHX130919 VRT130919 WBP130919 WLL130919 WVH130919 C196455 IV196455 SR196455 ACN196455 AMJ196455 AWF196455 BGB196455 BPX196455 BZT196455 CJP196455 CTL196455 DDH196455 DND196455 DWZ196455 EGV196455 EQR196455 FAN196455 FKJ196455 FUF196455 GEB196455 GNX196455 GXT196455 HHP196455 HRL196455 IBH196455 ILD196455 IUZ196455 JEV196455 JOR196455 JYN196455 KIJ196455 KSF196455 LCB196455 LLX196455 LVT196455 MFP196455 MPL196455 MZH196455 NJD196455 NSZ196455 OCV196455 OMR196455 OWN196455 PGJ196455 PQF196455 QAB196455 QJX196455 QTT196455 RDP196455 RNL196455 RXH196455 SHD196455 SQZ196455 TAV196455 TKR196455 TUN196455 UEJ196455 UOF196455 UYB196455 VHX196455 VRT196455 WBP196455 WLL196455 WVH196455 C261991 IV261991 SR261991 ACN261991 AMJ261991 AWF261991 BGB261991 BPX261991 BZT261991 CJP261991 CTL261991 DDH261991 DND261991 DWZ261991 EGV261991 EQR261991 FAN261991 FKJ261991 FUF261991 GEB261991 GNX261991 GXT261991 HHP261991 HRL261991 IBH261991 ILD261991 IUZ261991 JEV261991 JOR261991 JYN261991 KIJ261991 KSF261991 LCB261991 LLX261991 LVT261991 MFP261991 MPL261991 MZH261991 NJD261991 NSZ261991 OCV261991 OMR261991 OWN261991 PGJ261991 PQF261991 QAB261991 QJX261991 QTT261991 RDP261991 RNL261991 RXH261991 SHD261991 SQZ261991 TAV261991 TKR261991 TUN261991 UEJ261991 UOF261991 UYB261991 VHX261991 VRT261991 WBP261991 WLL261991 WVH261991 C327527 IV327527 SR327527 ACN327527 AMJ327527 AWF327527 BGB327527 BPX327527 BZT327527 CJP327527 CTL327527 DDH327527 DND327527 DWZ327527 EGV327527 EQR327527 FAN327527 FKJ327527 FUF327527 GEB327527 GNX327527 GXT327527 HHP327527 HRL327527 IBH327527 ILD327527 IUZ327527 JEV327527 JOR327527 JYN327527 KIJ327527 KSF327527 LCB327527 LLX327527 LVT327527 MFP327527 MPL327527 MZH327527 NJD327527 NSZ327527 OCV327527 OMR327527 OWN327527 PGJ327527 PQF327527 QAB327527 QJX327527 QTT327527 RDP327527 RNL327527 RXH327527 SHD327527 SQZ327527 TAV327527 TKR327527 TUN327527 UEJ327527 UOF327527 UYB327527 VHX327527 VRT327527 WBP327527 WLL327527 WVH327527 C393063 IV393063 SR393063 ACN393063 AMJ393063 AWF393063 BGB393063 BPX393063 BZT393063 CJP393063 CTL393063 DDH393063 DND393063 DWZ393063 EGV393063 EQR393063 FAN393063 FKJ393063 FUF393063 GEB393063 GNX393063 GXT393063 HHP393063 HRL393063 IBH393063 ILD393063 IUZ393063 JEV393063 JOR393063 JYN393063 KIJ393063 KSF393063 LCB393063 LLX393063 LVT393063 MFP393063 MPL393063 MZH393063 NJD393063 NSZ393063 OCV393063 OMR393063 OWN393063 PGJ393063 PQF393063 QAB393063 QJX393063 QTT393063 RDP393063 RNL393063 RXH393063 SHD393063 SQZ393063 TAV393063 TKR393063 TUN393063 UEJ393063 UOF393063 UYB393063 VHX393063 VRT393063 WBP393063 WLL393063 WVH393063 C458599 IV458599 SR458599 ACN458599 AMJ458599 AWF458599 BGB458599 BPX458599 BZT458599 CJP458599 CTL458599 DDH458599 DND458599 DWZ458599 EGV458599 EQR458599 FAN458599 FKJ458599 FUF458599 GEB458599 GNX458599 GXT458599 HHP458599 HRL458599 IBH458599 ILD458599 IUZ458599 JEV458599 JOR458599 JYN458599 KIJ458599 KSF458599 LCB458599 LLX458599 LVT458599 MFP458599 MPL458599 MZH458599 NJD458599 NSZ458599 OCV458599 OMR458599 OWN458599 PGJ458599 PQF458599 QAB458599 QJX458599 QTT458599 RDP458599 RNL458599 RXH458599 SHD458599 SQZ458599 TAV458599 TKR458599 TUN458599 UEJ458599 UOF458599 UYB458599 VHX458599 VRT458599 WBP458599 WLL458599 WVH458599 C524135 IV524135 SR524135 ACN524135 AMJ524135 AWF524135 BGB524135 BPX524135 BZT524135 CJP524135 CTL524135 DDH524135 DND524135 DWZ524135 EGV524135 EQR524135 FAN524135 FKJ524135 FUF524135 GEB524135 GNX524135 GXT524135 HHP524135 HRL524135 IBH524135 ILD524135 IUZ524135 JEV524135 JOR524135 JYN524135 KIJ524135 KSF524135 LCB524135 LLX524135 LVT524135 MFP524135 MPL524135 MZH524135 NJD524135 NSZ524135 OCV524135 OMR524135 OWN524135 PGJ524135 PQF524135 QAB524135 QJX524135 QTT524135 RDP524135 RNL524135 RXH524135 SHD524135 SQZ524135 TAV524135 TKR524135 TUN524135 UEJ524135 UOF524135 UYB524135 VHX524135 VRT524135 WBP524135 WLL524135 WVH524135 C589671 IV589671 SR589671 ACN589671 AMJ589671 AWF589671 BGB589671 BPX589671 BZT589671 CJP589671 CTL589671 DDH589671 DND589671 DWZ589671 EGV589671 EQR589671 FAN589671 FKJ589671 FUF589671 GEB589671 GNX589671 GXT589671 HHP589671 HRL589671 IBH589671 ILD589671 IUZ589671 JEV589671 JOR589671 JYN589671 KIJ589671 KSF589671 LCB589671 LLX589671 LVT589671 MFP589671 MPL589671 MZH589671 NJD589671 NSZ589671 OCV589671 OMR589671 OWN589671 PGJ589671 PQF589671 QAB589671 QJX589671 QTT589671 RDP589671 RNL589671 RXH589671 SHD589671 SQZ589671 TAV589671 TKR589671 TUN589671 UEJ589671 UOF589671 UYB589671 VHX589671 VRT589671 WBP589671 WLL589671 WVH589671 C655207 IV655207 SR655207 ACN655207 AMJ655207 AWF655207 BGB655207 BPX655207 BZT655207 CJP655207 CTL655207 DDH655207 DND655207 DWZ655207 EGV655207 EQR655207 FAN655207 FKJ655207 FUF655207 GEB655207 GNX655207 GXT655207 HHP655207 HRL655207 IBH655207 ILD655207 IUZ655207 JEV655207 JOR655207 JYN655207 KIJ655207 KSF655207 LCB655207 LLX655207 LVT655207 MFP655207 MPL655207 MZH655207 NJD655207 NSZ655207 OCV655207 OMR655207 OWN655207 PGJ655207 PQF655207 QAB655207 QJX655207 QTT655207 RDP655207 RNL655207 RXH655207 SHD655207 SQZ655207 TAV655207 TKR655207 TUN655207 UEJ655207 UOF655207 UYB655207 VHX655207 VRT655207 WBP655207 WLL655207 WVH655207 C720743 IV720743 SR720743 ACN720743 AMJ720743 AWF720743 BGB720743 BPX720743 BZT720743 CJP720743 CTL720743 DDH720743 DND720743 DWZ720743 EGV720743 EQR720743 FAN720743 FKJ720743 FUF720743 GEB720743 GNX720743 GXT720743 HHP720743 HRL720743 IBH720743 ILD720743 IUZ720743 JEV720743 JOR720743 JYN720743 KIJ720743 KSF720743 LCB720743 LLX720743 LVT720743 MFP720743 MPL720743 MZH720743 NJD720743 NSZ720743 OCV720743 OMR720743 OWN720743 PGJ720743 PQF720743 QAB720743 QJX720743 QTT720743 RDP720743 RNL720743 RXH720743 SHD720743 SQZ720743 TAV720743 TKR720743 TUN720743 UEJ720743 UOF720743 UYB720743 VHX720743 VRT720743 WBP720743 WLL720743 WVH720743 C786279 IV786279 SR786279 ACN786279 AMJ786279 AWF786279 BGB786279 BPX786279 BZT786279 CJP786279 CTL786279 DDH786279 DND786279 DWZ786279 EGV786279 EQR786279 FAN786279 FKJ786279 FUF786279 GEB786279 GNX786279 GXT786279 HHP786279 HRL786279 IBH786279 ILD786279 IUZ786279 JEV786279 JOR786279 JYN786279 KIJ786279 KSF786279 LCB786279 LLX786279 LVT786279 MFP786279 MPL786279 MZH786279 NJD786279 NSZ786279 OCV786279 OMR786279 OWN786279 PGJ786279 PQF786279 QAB786279 QJX786279 QTT786279 RDP786279 RNL786279 RXH786279 SHD786279 SQZ786279 TAV786279 TKR786279 TUN786279 UEJ786279 UOF786279 UYB786279 VHX786279 VRT786279 WBP786279 WLL786279 WVH786279 C851815 IV851815 SR851815 ACN851815 AMJ851815 AWF851815 BGB851815 BPX851815 BZT851815 CJP851815 CTL851815 DDH851815 DND851815 DWZ851815 EGV851815 EQR851815 FAN851815 FKJ851815 FUF851815 GEB851815 GNX851815 GXT851815 HHP851815 HRL851815 IBH851815 ILD851815 IUZ851815 JEV851815 JOR851815 JYN851815 KIJ851815 KSF851815 LCB851815 LLX851815 LVT851815 MFP851815 MPL851815 MZH851815 NJD851815 NSZ851815 OCV851815 OMR851815 OWN851815 PGJ851815 PQF851815 QAB851815 QJX851815 QTT851815 RDP851815 RNL851815 RXH851815 SHD851815 SQZ851815 TAV851815 TKR851815 TUN851815 UEJ851815 UOF851815 UYB851815 VHX851815 VRT851815 WBP851815 WLL851815 WVH851815 C917351 IV917351 SR917351 ACN917351 AMJ917351 AWF917351 BGB917351 BPX917351 BZT917351 CJP917351 CTL917351 DDH917351 DND917351 DWZ917351 EGV917351 EQR917351 FAN917351 FKJ917351 FUF917351 GEB917351 GNX917351 GXT917351 HHP917351 HRL917351 IBH917351 ILD917351 IUZ917351 JEV917351 JOR917351 JYN917351 KIJ917351 KSF917351 LCB917351 LLX917351 LVT917351 MFP917351 MPL917351 MZH917351 NJD917351 NSZ917351 OCV917351 OMR917351 OWN917351 PGJ917351 PQF917351 QAB917351 QJX917351 QTT917351 RDP917351 RNL917351 RXH917351 SHD917351 SQZ917351 TAV917351 TKR917351 TUN917351 UEJ917351 UOF917351 UYB917351 VHX917351 VRT917351 WBP917351 WLL917351 WVH917351 C982887 IV982887 SR982887 ACN982887 AMJ982887 AWF982887 BGB982887 BPX982887 BZT982887 CJP982887 CTL982887 DDH982887 DND982887 DWZ982887 EGV982887 EQR982887 FAN982887 FKJ982887 FUF982887 GEB982887 GNX982887 GXT982887 HHP982887 HRL982887 IBH982887 ILD982887 IUZ982887 JEV982887 JOR982887 JYN982887 KIJ982887 KSF982887 LCB982887 LLX982887 LVT982887 MFP982887 MPL982887 MZH982887 NJD982887 NSZ982887 OCV982887 OMR982887 OWN982887 PGJ982887 PQF982887 QAB982887 QJX982887 QTT982887 RDP982887 RNL982887 RXH982887 SHD982887 SQZ982887 TAV982887 TKR982887 TUN982887 UEJ982887 UOF982887 UYB982887 VHX982887 VRT982887 WBP982887 IV24:IV48 SR24:SR48 ACN24:ACN48 AMJ24:AMJ48 AWF24:AWF48 BGB24:BGB48 BPX24:BPX48 BZT24:BZT48 CJP24:CJP48 CTL24:CTL48 DDH24:DDH48 DND24:DND48 DWZ24:DWZ48 EGV24:EGV48 EQR24:EQR48 FAN24:FAN48 FKJ24:FKJ48 FUF24:FUF48 GEB24:GEB48 GNX24:GNX48 GXT24:GXT48 HHP24:HHP48 HRL24:HRL48 IBH24:IBH48 ILD24:ILD48 IUZ24:IUZ48 JEV24:JEV48 JOR24:JOR48 JYN24:JYN48 KIJ24:KIJ48 KSF24:KSF48 LCB24:LCB48 LLX24:LLX48 LVT24:LVT48 MFP24:MFP48 MPL24:MPL48 MZH24:MZH48 NJD24:NJD48 NSZ24:NSZ48 OCV24:OCV48 OMR24:OMR48 OWN24:OWN48 PGJ24:PGJ48 PQF24:PQF48 QAB24:QAB48 QJX24:QJX48 QTT24:QTT48 RDP24:RDP48 RNL24:RNL48 RXH24:RXH48 SHD24:SHD48 SQZ24:SQZ48 TAV24:TAV48 TKR24:TKR48 TUN24:TUN48 UEJ24:UEJ48 UOF24:UOF48 UYB24:UYB48 VHX24:VHX48 VRT24:VRT48 WBP24:WBP48 WLL24:WLL48 WVH24:WVH48">
      <formula1>0</formula1>
      <formula2>1</formula2>
    </dataValidation>
    <dataValidation type="list" allowBlank="1" showInputMessage="1" showErrorMessage="1" sqref="WVE982887 A65383 IS65383 SO65383 ACK65383 AMG65383 AWC65383 BFY65383 BPU65383 BZQ65383 CJM65383 CTI65383 DDE65383 DNA65383 DWW65383 EGS65383 EQO65383 FAK65383 FKG65383 FUC65383 GDY65383 GNU65383 GXQ65383 HHM65383 HRI65383 IBE65383 ILA65383 IUW65383 JES65383 JOO65383 JYK65383 KIG65383 KSC65383 LBY65383 LLU65383 LVQ65383 MFM65383 MPI65383 MZE65383 NJA65383 NSW65383 OCS65383 OMO65383 OWK65383 PGG65383 PQC65383 PZY65383 QJU65383 QTQ65383 RDM65383 RNI65383 RXE65383 SHA65383 SQW65383 TAS65383 TKO65383 TUK65383 UEG65383 UOC65383 UXY65383 VHU65383 VRQ65383 WBM65383 WLI65383 WVE65383 A130919 IS130919 SO130919 ACK130919 AMG130919 AWC130919 BFY130919 BPU130919 BZQ130919 CJM130919 CTI130919 DDE130919 DNA130919 DWW130919 EGS130919 EQO130919 FAK130919 FKG130919 FUC130919 GDY130919 GNU130919 GXQ130919 HHM130919 HRI130919 IBE130919 ILA130919 IUW130919 JES130919 JOO130919 JYK130919 KIG130919 KSC130919 LBY130919 LLU130919 LVQ130919 MFM130919 MPI130919 MZE130919 NJA130919 NSW130919 OCS130919 OMO130919 OWK130919 PGG130919 PQC130919 PZY130919 QJU130919 QTQ130919 RDM130919 RNI130919 RXE130919 SHA130919 SQW130919 TAS130919 TKO130919 TUK130919 UEG130919 UOC130919 UXY130919 VHU130919 VRQ130919 WBM130919 WLI130919 WVE130919 A196455 IS196455 SO196455 ACK196455 AMG196455 AWC196455 BFY196455 BPU196455 BZQ196455 CJM196455 CTI196455 DDE196455 DNA196455 DWW196455 EGS196455 EQO196455 FAK196455 FKG196455 FUC196455 GDY196455 GNU196455 GXQ196455 HHM196455 HRI196455 IBE196455 ILA196455 IUW196455 JES196455 JOO196455 JYK196455 KIG196455 KSC196455 LBY196455 LLU196455 LVQ196455 MFM196455 MPI196455 MZE196455 NJA196455 NSW196455 OCS196455 OMO196455 OWK196455 PGG196455 PQC196455 PZY196455 QJU196455 QTQ196455 RDM196455 RNI196455 RXE196455 SHA196455 SQW196455 TAS196455 TKO196455 TUK196455 UEG196455 UOC196455 UXY196455 VHU196455 VRQ196455 WBM196455 WLI196455 WVE196455 A261991 IS261991 SO261991 ACK261991 AMG261991 AWC261991 BFY261991 BPU261991 BZQ261991 CJM261991 CTI261991 DDE261991 DNA261991 DWW261991 EGS261991 EQO261991 FAK261991 FKG261991 FUC261991 GDY261991 GNU261991 GXQ261991 HHM261991 HRI261991 IBE261991 ILA261991 IUW261991 JES261991 JOO261991 JYK261991 KIG261991 KSC261991 LBY261991 LLU261991 LVQ261991 MFM261991 MPI261991 MZE261991 NJA261991 NSW261991 OCS261991 OMO261991 OWK261991 PGG261991 PQC261991 PZY261991 QJU261991 QTQ261991 RDM261991 RNI261991 RXE261991 SHA261991 SQW261991 TAS261991 TKO261991 TUK261991 UEG261991 UOC261991 UXY261991 VHU261991 VRQ261991 WBM261991 WLI261991 WVE261991 A327527 IS327527 SO327527 ACK327527 AMG327527 AWC327527 BFY327527 BPU327527 BZQ327527 CJM327527 CTI327527 DDE327527 DNA327527 DWW327527 EGS327527 EQO327527 FAK327527 FKG327527 FUC327527 GDY327527 GNU327527 GXQ327527 HHM327527 HRI327527 IBE327527 ILA327527 IUW327527 JES327527 JOO327527 JYK327527 KIG327527 KSC327527 LBY327527 LLU327527 LVQ327527 MFM327527 MPI327527 MZE327527 NJA327527 NSW327527 OCS327527 OMO327527 OWK327527 PGG327527 PQC327527 PZY327527 QJU327527 QTQ327527 RDM327527 RNI327527 RXE327527 SHA327527 SQW327527 TAS327527 TKO327527 TUK327527 UEG327527 UOC327527 UXY327527 VHU327527 VRQ327527 WBM327527 WLI327527 WVE327527 A393063 IS393063 SO393063 ACK393063 AMG393063 AWC393063 BFY393063 BPU393063 BZQ393063 CJM393063 CTI393063 DDE393063 DNA393063 DWW393063 EGS393063 EQO393063 FAK393063 FKG393063 FUC393063 GDY393063 GNU393063 GXQ393063 HHM393063 HRI393063 IBE393063 ILA393063 IUW393063 JES393063 JOO393063 JYK393063 KIG393063 KSC393063 LBY393063 LLU393063 LVQ393063 MFM393063 MPI393063 MZE393063 NJA393063 NSW393063 OCS393063 OMO393063 OWK393063 PGG393063 PQC393063 PZY393063 QJU393063 QTQ393063 RDM393063 RNI393063 RXE393063 SHA393063 SQW393063 TAS393063 TKO393063 TUK393063 UEG393063 UOC393063 UXY393063 VHU393063 VRQ393063 WBM393063 WLI393063 WVE393063 A458599 IS458599 SO458599 ACK458599 AMG458599 AWC458599 BFY458599 BPU458599 BZQ458599 CJM458599 CTI458599 DDE458599 DNA458599 DWW458599 EGS458599 EQO458599 FAK458599 FKG458599 FUC458599 GDY458599 GNU458599 GXQ458599 HHM458599 HRI458599 IBE458599 ILA458599 IUW458599 JES458599 JOO458599 JYK458599 KIG458599 KSC458599 LBY458599 LLU458599 LVQ458599 MFM458599 MPI458599 MZE458599 NJA458599 NSW458599 OCS458599 OMO458599 OWK458599 PGG458599 PQC458599 PZY458599 QJU458599 QTQ458599 RDM458599 RNI458599 RXE458599 SHA458599 SQW458599 TAS458599 TKO458599 TUK458599 UEG458599 UOC458599 UXY458599 VHU458599 VRQ458599 WBM458599 WLI458599 WVE458599 A524135 IS524135 SO524135 ACK524135 AMG524135 AWC524135 BFY524135 BPU524135 BZQ524135 CJM524135 CTI524135 DDE524135 DNA524135 DWW524135 EGS524135 EQO524135 FAK524135 FKG524135 FUC524135 GDY524135 GNU524135 GXQ524135 HHM524135 HRI524135 IBE524135 ILA524135 IUW524135 JES524135 JOO524135 JYK524135 KIG524135 KSC524135 LBY524135 LLU524135 LVQ524135 MFM524135 MPI524135 MZE524135 NJA524135 NSW524135 OCS524135 OMO524135 OWK524135 PGG524135 PQC524135 PZY524135 QJU524135 QTQ524135 RDM524135 RNI524135 RXE524135 SHA524135 SQW524135 TAS524135 TKO524135 TUK524135 UEG524135 UOC524135 UXY524135 VHU524135 VRQ524135 WBM524135 WLI524135 WVE524135 A589671 IS589671 SO589671 ACK589671 AMG589671 AWC589671 BFY589671 BPU589671 BZQ589671 CJM589671 CTI589671 DDE589671 DNA589671 DWW589671 EGS589671 EQO589671 FAK589671 FKG589671 FUC589671 GDY589671 GNU589671 GXQ589671 HHM589671 HRI589671 IBE589671 ILA589671 IUW589671 JES589671 JOO589671 JYK589671 KIG589671 KSC589671 LBY589671 LLU589671 LVQ589671 MFM589671 MPI589671 MZE589671 NJA589671 NSW589671 OCS589671 OMO589671 OWK589671 PGG589671 PQC589671 PZY589671 QJU589671 QTQ589671 RDM589671 RNI589671 RXE589671 SHA589671 SQW589671 TAS589671 TKO589671 TUK589671 UEG589671 UOC589671 UXY589671 VHU589671 VRQ589671 WBM589671 WLI589671 WVE589671 A655207 IS655207 SO655207 ACK655207 AMG655207 AWC655207 BFY655207 BPU655207 BZQ655207 CJM655207 CTI655207 DDE655207 DNA655207 DWW655207 EGS655207 EQO655207 FAK655207 FKG655207 FUC655207 GDY655207 GNU655207 GXQ655207 HHM655207 HRI655207 IBE655207 ILA655207 IUW655207 JES655207 JOO655207 JYK655207 KIG655207 KSC655207 LBY655207 LLU655207 LVQ655207 MFM655207 MPI655207 MZE655207 NJA655207 NSW655207 OCS655207 OMO655207 OWK655207 PGG655207 PQC655207 PZY655207 QJU655207 QTQ655207 RDM655207 RNI655207 RXE655207 SHA655207 SQW655207 TAS655207 TKO655207 TUK655207 UEG655207 UOC655207 UXY655207 VHU655207 VRQ655207 WBM655207 WLI655207 WVE655207 A720743 IS720743 SO720743 ACK720743 AMG720743 AWC720743 BFY720743 BPU720743 BZQ720743 CJM720743 CTI720743 DDE720743 DNA720743 DWW720743 EGS720743 EQO720743 FAK720743 FKG720743 FUC720743 GDY720743 GNU720743 GXQ720743 HHM720743 HRI720743 IBE720743 ILA720743 IUW720743 JES720743 JOO720743 JYK720743 KIG720743 KSC720743 LBY720743 LLU720743 LVQ720743 MFM720743 MPI720743 MZE720743 NJA720743 NSW720743 OCS720743 OMO720743 OWK720743 PGG720743 PQC720743 PZY720743 QJU720743 QTQ720743 RDM720743 RNI720743 RXE720743 SHA720743 SQW720743 TAS720743 TKO720743 TUK720743 UEG720743 UOC720743 UXY720743 VHU720743 VRQ720743 WBM720743 WLI720743 WVE720743 A786279 IS786279 SO786279 ACK786279 AMG786279 AWC786279 BFY786279 BPU786279 BZQ786279 CJM786279 CTI786279 DDE786279 DNA786279 DWW786279 EGS786279 EQO786279 FAK786279 FKG786279 FUC786279 GDY786279 GNU786279 GXQ786279 HHM786279 HRI786279 IBE786279 ILA786279 IUW786279 JES786279 JOO786279 JYK786279 KIG786279 KSC786279 LBY786279 LLU786279 LVQ786279 MFM786279 MPI786279 MZE786279 NJA786279 NSW786279 OCS786279 OMO786279 OWK786279 PGG786279 PQC786279 PZY786279 QJU786279 QTQ786279 RDM786279 RNI786279 RXE786279 SHA786279 SQW786279 TAS786279 TKO786279 TUK786279 UEG786279 UOC786279 UXY786279 VHU786279 VRQ786279 WBM786279 WLI786279 WVE786279 A851815 IS851815 SO851815 ACK851815 AMG851815 AWC851815 BFY851815 BPU851815 BZQ851815 CJM851815 CTI851815 DDE851815 DNA851815 DWW851815 EGS851815 EQO851815 FAK851815 FKG851815 FUC851815 GDY851815 GNU851815 GXQ851815 HHM851815 HRI851815 IBE851815 ILA851815 IUW851815 JES851815 JOO851815 JYK851815 KIG851815 KSC851815 LBY851815 LLU851815 LVQ851815 MFM851815 MPI851815 MZE851815 NJA851815 NSW851815 OCS851815 OMO851815 OWK851815 PGG851815 PQC851815 PZY851815 QJU851815 QTQ851815 RDM851815 RNI851815 RXE851815 SHA851815 SQW851815 TAS851815 TKO851815 TUK851815 UEG851815 UOC851815 UXY851815 VHU851815 VRQ851815 WBM851815 WLI851815 WVE851815 A917351 IS917351 SO917351 ACK917351 AMG917351 AWC917351 BFY917351 BPU917351 BZQ917351 CJM917351 CTI917351 DDE917351 DNA917351 DWW917351 EGS917351 EQO917351 FAK917351 FKG917351 FUC917351 GDY917351 GNU917351 GXQ917351 HHM917351 HRI917351 IBE917351 ILA917351 IUW917351 JES917351 JOO917351 JYK917351 KIG917351 KSC917351 LBY917351 LLU917351 LVQ917351 MFM917351 MPI917351 MZE917351 NJA917351 NSW917351 OCS917351 OMO917351 OWK917351 PGG917351 PQC917351 PZY917351 QJU917351 QTQ917351 RDM917351 RNI917351 RXE917351 SHA917351 SQW917351 TAS917351 TKO917351 TUK917351 UEG917351 UOC917351 UXY917351 VHU917351 VRQ917351 WBM917351 WLI917351 WVE917351 A982887 IS982887 SO982887 ACK982887 AMG982887 AWC982887 BFY982887 BPU982887 BZQ982887 CJM982887 CTI982887 DDE982887 DNA982887 DWW982887 EGS982887 EQO982887 FAK982887 FKG982887 FUC982887 GDY982887 GNU982887 GXQ982887 HHM982887 HRI982887 IBE982887 ILA982887 IUW982887 JES982887 JOO982887 JYK982887 KIG982887 KSC982887 LBY982887 LLU982887 LVQ982887 MFM982887 MPI982887 MZE982887 NJA982887 NSW982887 OCS982887 OMO982887 OWK982887 PGG982887 PQC982887 PZY982887 QJU982887 QTQ982887 RDM982887 RNI982887 RXE982887 SHA982887 SQW982887 TAS982887 TKO982887 TUK982887 UEG982887 UOC982887 UXY982887 VHU982887 VRQ982887 WBM982887 WLI982887 A24:A48 IS24:IS48 SO24:SO48 ACK24:ACK48 AMG24:AMG48 AWC24:AWC48 BFY24:BFY48 BPU24:BPU48 BZQ24:BZQ48 CJM24:CJM48 CTI24:CTI48 DDE24:DDE48 DNA24:DNA48 DWW24:DWW48 EGS24:EGS48 EQO24:EQO48 FAK24:FAK48 FKG24:FKG48 FUC24:FUC48 GDY24:GDY48 GNU24:GNU48 GXQ24:GXQ48 HHM24:HHM48 HRI24:HRI48 IBE24:IBE48 ILA24:ILA48 IUW24:IUW48 JES24:JES48 JOO24:JOO48 JYK24:JYK48 KIG24:KIG48 KSC24:KSC48 LBY24:LBY48 LLU24:LLU48 LVQ24:LVQ48 MFM24:MFM48 MPI24:MPI48 MZE24:MZE48 NJA24:NJA48 NSW24:NSW48 OCS24:OCS48 OMO24:OMO48 OWK24:OWK48 PGG24:PGG48 PQC24:PQC48 PZY24:PZY48 QJU24:QJU48 QTQ24:QTQ48 RDM24:RDM48 RNI24:RNI48 RXE24:RXE48 SHA24:SHA48 SQW24:SQW48 TAS24:TAS48 TKO24:TKO48 TUK24:TUK48 UEG24:UEG48 UOC24:UOC48 UXY24:UXY48 VHU24:VHU48 VRQ24:VRQ48 WBM24:WBM48 WLI24:WLI48 WVE24:WVE48">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80" zoomScaleNormal="80" workbookViewId="0">
      <selection activeCell="B15" sqref="B15"/>
    </sheetView>
  </sheetViews>
  <sheetFormatPr baseColWidth="10" defaultRowHeight="15.75" x14ac:dyDescent="0.25"/>
  <cols>
    <col min="1" max="1" width="24.85546875" style="122" customWidth="1"/>
    <col min="2" max="2" width="55.5703125" style="122" customWidth="1"/>
    <col min="3" max="3" width="41.28515625" style="122" customWidth="1"/>
    <col min="4" max="4" width="29.42578125" style="122" customWidth="1"/>
    <col min="5" max="5" width="29.140625" style="122" customWidth="1"/>
    <col min="6" max="16384" width="11.42578125" style="77"/>
  </cols>
  <sheetData>
    <row r="1" spans="1:5" x14ac:dyDescent="0.25">
      <c r="A1" s="256" t="s">
        <v>86</v>
      </c>
      <c r="B1" s="257"/>
      <c r="C1" s="257"/>
      <c r="D1" s="257"/>
      <c r="E1" s="99"/>
    </row>
    <row r="2" spans="1:5" ht="27.75" customHeight="1" x14ac:dyDescent="0.25">
      <c r="A2" s="100"/>
      <c r="B2" s="258" t="s">
        <v>72</v>
      </c>
      <c r="C2" s="258"/>
      <c r="D2" s="258"/>
      <c r="E2" s="101"/>
    </row>
    <row r="3" spans="1:5" ht="21" customHeight="1" x14ac:dyDescent="0.25">
      <c r="A3" s="102"/>
      <c r="B3" s="258" t="s">
        <v>137</v>
      </c>
      <c r="C3" s="258"/>
      <c r="D3" s="258"/>
      <c r="E3" s="103"/>
    </row>
    <row r="4" spans="1:5" thickBot="1" x14ac:dyDescent="0.3">
      <c r="A4" s="104"/>
      <c r="B4" s="105"/>
      <c r="C4" s="105"/>
      <c r="D4" s="105"/>
      <c r="E4" s="106"/>
    </row>
    <row r="5" spans="1:5" ht="26.25" customHeight="1" thickBot="1" x14ac:dyDescent="0.3">
      <c r="A5" s="104"/>
      <c r="B5" s="107" t="s">
        <v>73</v>
      </c>
      <c r="C5" s="259" t="s">
        <v>191</v>
      </c>
      <c r="D5" s="260"/>
      <c r="E5" s="106"/>
    </row>
    <row r="6" spans="1:5" ht="27.75" customHeight="1" thickBot="1" x14ac:dyDescent="0.3">
      <c r="A6" s="104"/>
      <c r="B6" s="128" t="s">
        <v>74</v>
      </c>
      <c r="C6" s="261" t="s">
        <v>192</v>
      </c>
      <c r="D6" s="262"/>
      <c r="E6" s="106"/>
    </row>
    <row r="7" spans="1:5" ht="29.25" customHeight="1" thickBot="1" x14ac:dyDescent="0.3">
      <c r="A7" s="104"/>
      <c r="B7" s="128" t="s">
        <v>138</v>
      </c>
      <c r="C7" s="265" t="s">
        <v>139</v>
      </c>
      <c r="D7" s="266"/>
      <c r="E7" s="106"/>
    </row>
    <row r="8" spans="1:5" ht="16.5" thickBot="1" x14ac:dyDescent="0.3">
      <c r="A8" s="104"/>
      <c r="B8" s="129">
        <v>11</v>
      </c>
      <c r="C8" s="263">
        <v>1891982586</v>
      </c>
      <c r="D8" s="264"/>
      <c r="E8" s="106"/>
    </row>
    <row r="9" spans="1:5" ht="23.25" customHeight="1" thickBot="1" x14ac:dyDescent="0.3">
      <c r="A9" s="104"/>
      <c r="B9" s="129">
        <v>14</v>
      </c>
      <c r="C9" s="263">
        <v>2007907930</v>
      </c>
      <c r="D9" s="264"/>
      <c r="E9" s="106"/>
    </row>
    <row r="10" spans="1:5" ht="26.25" customHeight="1" thickBot="1" x14ac:dyDescent="0.3">
      <c r="A10" s="104"/>
      <c r="B10" s="129">
        <v>15</v>
      </c>
      <c r="C10" s="263">
        <v>3473647620</v>
      </c>
      <c r="D10" s="264"/>
      <c r="E10" s="106"/>
    </row>
    <row r="11" spans="1:5" ht="21.75" customHeight="1" thickBot="1" x14ac:dyDescent="0.3">
      <c r="A11" s="104"/>
      <c r="B11" s="129">
        <v>16</v>
      </c>
      <c r="C11" s="263">
        <v>3740111271</v>
      </c>
      <c r="D11" s="264"/>
      <c r="E11" s="106"/>
    </row>
    <row r="12" spans="1:5" ht="16.5" thickBot="1" x14ac:dyDescent="0.3">
      <c r="A12" s="104"/>
      <c r="B12" s="129">
        <v>17</v>
      </c>
      <c r="C12" s="263">
        <v>2754442639</v>
      </c>
      <c r="D12" s="264"/>
      <c r="E12" s="106"/>
    </row>
    <row r="13" spans="1:5" ht="32.25" thickBot="1" x14ac:dyDescent="0.3">
      <c r="A13" s="104"/>
      <c r="B13" s="130" t="s">
        <v>140</v>
      </c>
      <c r="C13" s="263">
        <f>SUM(C8:D12)</f>
        <v>13868092046</v>
      </c>
      <c r="D13" s="264"/>
      <c r="E13" s="106"/>
    </row>
    <row r="14" spans="1:5" ht="48" thickBot="1" x14ac:dyDescent="0.3">
      <c r="A14" s="104"/>
      <c r="B14" s="130" t="s">
        <v>141</v>
      </c>
      <c r="C14" s="263">
        <f>+C13/616000</f>
        <v>22513.136438311689</v>
      </c>
      <c r="D14" s="264"/>
      <c r="E14" s="106"/>
    </row>
    <row r="15" spans="1:5" ht="28.5" customHeight="1" x14ac:dyDescent="0.25">
      <c r="A15" s="104"/>
      <c r="B15" s="105"/>
      <c r="C15" s="108"/>
      <c r="D15" s="109"/>
      <c r="E15" s="106"/>
    </row>
    <row r="16" spans="1:5" ht="27" customHeight="1" thickBot="1" x14ac:dyDescent="0.3">
      <c r="A16" s="104"/>
      <c r="B16" s="105" t="s">
        <v>142</v>
      </c>
      <c r="C16" s="108"/>
      <c r="D16" s="109"/>
      <c r="E16" s="106"/>
    </row>
    <row r="17" spans="1:6" ht="28.5" customHeight="1" x14ac:dyDescent="0.25">
      <c r="A17" s="104"/>
      <c r="B17" s="110" t="s">
        <v>75</v>
      </c>
      <c r="C17" s="111">
        <v>3128220843</v>
      </c>
      <c r="D17" s="112"/>
      <c r="E17" s="106"/>
    </row>
    <row r="18" spans="1:6" ht="15" x14ac:dyDescent="0.25">
      <c r="A18" s="104"/>
      <c r="B18" s="104" t="s">
        <v>76</v>
      </c>
      <c r="C18" s="113">
        <v>3678199735</v>
      </c>
      <c r="D18" s="106"/>
      <c r="E18" s="106"/>
    </row>
    <row r="19" spans="1:6" ht="27" customHeight="1" x14ac:dyDescent="0.25">
      <c r="A19" s="104"/>
      <c r="B19" s="104" t="s">
        <v>77</v>
      </c>
      <c r="C19" s="113">
        <v>1965348418</v>
      </c>
      <c r="D19" s="106"/>
      <c r="E19" s="106"/>
    </row>
    <row r="20" spans="1:6" ht="27" customHeight="1" thickBot="1" x14ac:dyDescent="0.3">
      <c r="A20" s="104"/>
      <c r="B20" s="114" t="s">
        <v>78</v>
      </c>
      <c r="C20" s="115">
        <v>1965348418</v>
      </c>
      <c r="D20" s="116"/>
      <c r="E20" s="106"/>
    </row>
    <row r="21" spans="1:6" ht="16.5" thickBot="1" x14ac:dyDescent="0.3">
      <c r="A21" s="104"/>
      <c r="B21" s="270" t="s">
        <v>79</v>
      </c>
      <c r="C21" s="271"/>
      <c r="D21" s="272"/>
      <c r="E21" s="106"/>
    </row>
    <row r="22" spans="1:6" ht="16.5" thickBot="1" x14ac:dyDescent="0.3">
      <c r="A22" s="104"/>
      <c r="B22" s="270" t="s">
        <v>80</v>
      </c>
      <c r="C22" s="271"/>
      <c r="D22" s="272"/>
      <c r="E22" s="106"/>
    </row>
    <row r="23" spans="1:6" x14ac:dyDescent="0.25">
      <c r="A23" s="104"/>
      <c r="B23" s="117" t="s">
        <v>143</v>
      </c>
      <c r="C23" s="147">
        <f>+C17/C19</f>
        <v>1.5916876693972539</v>
      </c>
      <c r="D23" s="109" t="s">
        <v>193</v>
      </c>
      <c r="E23" s="106"/>
    </row>
    <row r="24" spans="1:6" ht="16.5" thickBot="1" x14ac:dyDescent="0.3">
      <c r="A24" s="104"/>
      <c r="B24" s="138" t="s">
        <v>81</v>
      </c>
      <c r="C24" s="148">
        <f>+C20/C18</f>
        <v>0.53432346245329709</v>
      </c>
      <c r="D24" s="118" t="s">
        <v>67</v>
      </c>
      <c r="E24" s="121"/>
    </row>
    <row r="25" spans="1:6" ht="16.5" thickBot="1" x14ac:dyDescent="0.3">
      <c r="A25" s="104"/>
      <c r="B25" s="119"/>
      <c r="C25" s="120"/>
      <c r="D25" s="105"/>
      <c r="E25" s="273"/>
      <c r="F25" s="267"/>
    </row>
    <row r="26" spans="1:6" x14ac:dyDescent="0.25">
      <c r="A26" s="251"/>
      <c r="B26" s="252" t="s">
        <v>82</v>
      </c>
      <c r="C26" s="268" t="s">
        <v>194</v>
      </c>
      <c r="D26" s="269"/>
      <c r="E26" s="273"/>
      <c r="F26" s="267"/>
    </row>
    <row r="27" spans="1:6" ht="16.5" thickBot="1" x14ac:dyDescent="0.3">
      <c r="A27" s="251"/>
      <c r="B27" s="253"/>
      <c r="C27" s="254" t="s">
        <v>83</v>
      </c>
      <c r="D27" s="255"/>
      <c r="E27" s="116"/>
      <c r="F27" s="98"/>
    </row>
    <row r="28" spans="1:6" x14ac:dyDescent="0.25">
      <c r="B28" s="123" t="s">
        <v>144</v>
      </c>
    </row>
  </sheetData>
  <sheetProtection algorithmName="SHA-512" hashValue="C3srED+kXE0Qr93OpjBRkaONn1Lqv/gu1ZAXhOMM+jp9gx0A3GMbR5z7LLqRSBh0y4LvH5JNNjhDUSllMNTKMw==" saltValue="rURpuLhCMN/PQsbW9Mf3Sw==" spinCount="100000" sheet="1" objects="1" scenarios="1"/>
  <mergeCells count="21">
    <mergeCell ref="F25:F26"/>
    <mergeCell ref="C26:D26"/>
    <mergeCell ref="B21:D21"/>
    <mergeCell ref="E25:E26"/>
    <mergeCell ref="B22:D22"/>
    <mergeCell ref="A26:A27"/>
    <mergeCell ref="B26:B27"/>
    <mergeCell ref="C27:D27"/>
    <mergeCell ref="A1:D1"/>
    <mergeCell ref="B2:D2"/>
    <mergeCell ref="B3:D3"/>
    <mergeCell ref="C5:D5"/>
    <mergeCell ref="C6:D6"/>
    <mergeCell ref="C13:D13"/>
    <mergeCell ref="C8:D8"/>
    <mergeCell ref="C7:D7"/>
    <mergeCell ref="C9:D9"/>
    <mergeCell ref="C10:D10"/>
    <mergeCell ref="C11:D11"/>
    <mergeCell ref="C12:D12"/>
    <mergeCell ref="C14:D14"/>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2014-12-03T19:34:13Z</dcterms:modified>
</cp:coreProperties>
</file>